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drawings/drawing10.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drawings/drawing11.xml" ContentType="application/vnd.openxmlformats-officedocument.drawing+xml"/>
  <Override PartName="/xl/comments26.xml" ContentType="application/vnd.openxmlformats-officedocument.spreadsheetml.comments+xml"/>
  <Override PartName="/xl/drawings/drawing12.xml" ContentType="application/vnd.openxmlformats-officedocument.drawing+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drawings/drawing13.xml" ContentType="application/vnd.openxmlformats-officedocument.drawing+xml"/>
  <Override PartName="/xl/comments30.xml" ContentType="application/vnd.openxmlformats-officedocument.spreadsheetml.comments+xml"/>
  <Override PartName="/xl/drawings/drawing14.xml" ContentType="application/vnd.openxmlformats-officedocument.drawing+xml"/>
  <Override PartName="/xl/comments31.xml" ContentType="application/vnd.openxmlformats-officedocument.spreadsheetml.comments+xml"/>
  <Override PartName="/xl/drawings/drawing15.xml" ContentType="application/vnd.openxmlformats-officedocument.drawing+xml"/>
  <Override PartName="/xl/comments32.xml" ContentType="application/vnd.openxmlformats-officedocument.spreadsheetml.comments+xml"/>
  <Override PartName="/xl/drawings/drawing16.xml" ContentType="application/vnd.openxmlformats-officedocument.drawing+xml"/>
  <Override PartName="/xl/comments33.xml" ContentType="application/vnd.openxmlformats-officedocument.spreadsheetml.comments+xml"/>
  <Override PartName="/xl/drawings/drawing17.xml" ContentType="application/vnd.openxmlformats-officedocument.drawing+xml"/>
  <Override PartName="/xl/comments34.xml" ContentType="application/vnd.openxmlformats-officedocument.spreadsheetml.comments+xml"/>
  <Override PartName="/xl/drawings/drawing18.xml" ContentType="application/vnd.openxmlformats-officedocument.drawing+xml"/>
  <Override PartName="/xl/comments35.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990" yWindow="-255" windowWidth="10755" windowHeight="7545" tabRatio="900" activeTab="3"/>
  </bookViews>
  <sheets>
    <sheet name="様式7" sheetId="37" r:id="rId1"/>
    <sheet name="様式8-1" sheetId="36" r:id="rId2"/>
    <sheet name="様式8-2" sheetId="50" r:id="rId3"/>
    <sheet name="様式9-1" sheetId="1" r:id="rId4"/>
    <sheet name="様式9-2" sheetId="59" r:id="rId5"/>
    <sheet name="様式9-3" sheetId="39" r:id="rId6"/>
    <sheet name="様式9-4" sheetId="40" r:id="rId7"/>
    <sheet name="様式9-5" sheetId="41" r:id="rId8"/>
    <sheet name="様式9-6" sheetId="6" r:id="rId9"/>
    <sheet name="様式9-7" sheetId="70" r:id="rId10"/>
    <sheet name="様式9-8" sheetId="8" r:id="rId11"/>
    <sheet name="様式9-9" sheetId="71" r:id="rId12"/>
    <sheet name="様式9-10" sheetId="10" r:id="rId13"/>
    <sheet name="様式10-1" sheetId="12" r:id="rId14"/>
    <sheet name="様式10-2-1" sheetId="13" r:id="rId15"/>
    <sheet name="様式10-2-2" sheetId="14" r:id="rId16"/>
    <sheet name="様式10-2-3" sheetId="15" r:id="rId17"/>
    <sheet name="様式10-2-4" sheetId="16" r:id="rId18"/>
    <sheet name="様式10-2-5" sheetId="68" r:id="rId19"/>
    <sheet name="様式10-2-6" sheetId="69" r:id="rId20"/>
    <sheet name="様式10-2-7" sheetId="17" r:id="rId21"/>
    <sheet name="様式10-2-8" sheetId="18" r:id="rId22"/>
    <sheet name="様式10-2-9" sheetId="42" r:id="rId23"/>
    <sheet name="様式10-2-10" sheetId="43" r:id="rId24"/>
    <sheet name="様式10-2-11" sheetId="44" r:id="rId25"/>
    <sheet name="様式10-3-1" sheetId="26" r:id="rId26"/>
    <sheet name="様式10-3-2" sheetId="52" r:id="rId27"/>
    <sheet name="様式10-3-3" sheetId="62" r:id="rId28"/>
    <sheet name="様式10-4" sheetId="60" r:id="rId29"/>
    <sheet name="様式11 " sheetId="45" r:id="rId30"/>
    <sheet name="様式12" sheetId="33" r:id="rId31"/>
    <sheet name="様式13" sheetId="46" r:id="rId32"/>
    <sheet name="様式14" sheetId="47" r:id="rId33"/>
    <sheet name="様式15" sheetId="48" r:id="rId34"/>
    <sheet name="様式16" sheetId="53" r:id="rId35"/>
    <sheet name="参考１）行政財産" sheetId="65" r:id="rId36"/>
    <sheet name="参考２）工事費利益加算" sheetId="66" r:id="rId37"/>
    <sheet name="参考３）消費電力量計算シート" sheetId="64" r:id="rId38"/>
  </sheets>
  <definedNames>
    <definedName name="_xlnm._FilterDatabase" localSheetId="37" hidden="1">'参考３）消費電力量計算シート'!$B$8:$S$78</definedName>
    <definedName name="_xlnm.Print_Area" localSheetId="35">'参考１）行政財産'!$A$1:$G$40</definedName>
    <definedName name="_xlnm.Print_Area" localSheetId="37">'参考３）消費電力量計算シート'!$A$1:$O$79</definedName>
    <definedName name="_xlnm.Print_Area" localSheetId="13">'様式10-1'!$A$1:$O$42</definedName>
    <definedName name="_xlnm.Print_Area" localSheetId="14">'様式10-2-1'!$A$1:$J$39</definedName>
    <definedName name="_xlnm.Print_Area" localSheetId="23">'様式10-2-10'!$A$1:$D$46</definedName>
    <definedName name="_xlnm.Print_Area" localSheetId="24">'様式10-2-11'!$A$1:$M$35</definedName>
    <definedName name="_xlnm.Print_Area" localSheetId="15">'様式10-2-2'!$A$1:$L$40</definedName>
    <definedName name="_xlnm.Print_Area" localSheetId="16">'様式10-2-3'!$A$1:$J$37</definedName>
    <definedName name="_xlnm.Print_Area" localSheetId="18">'様式10-2-5'!$A$1:$I$37</definedName>
    <definedName name="_xlnm.Print_Area" localSheetId="19">'様式10-2-6'!$A$1:$I$37</definedName>
    <definedName name="_xlnm.Print_Area" localSheetId="20">'様式10-2-7'!$A$1:$I$29</definedName>
    <definedName name="_xlnm.Print_Area" localSheetId="21">'様式10-2-8'!$A$1:$I$37</definedName>
    <definedName name="_xlnm.Print_Area" localSheetId="22">'様式10-2-9'!$A$1:$M$50</definedName>
    <definedName name="_xlnm.Print_Area" localSheetId="25">'様式10-3-1'!$A$1:$H$75</definedName>
    <definedName name="_xlnm.Print_Area" localSheetId="26">'様式10-3-2'!$A$1:$F$65</definedName>
    <definedName name="_xlnm.Print_Area" localSheetId="27">'様式10-3-3'!$A$1:$AI$72</definedName>
    <definedName name="_xlnm.Print_Area" localSheetId="28">'様式10-4'!$A$1:$AI$73</definedName>
    <definedName name="_xlnm.Print_Area" localSheetId="29">'様式11 '!$A$1:$E$40</definedName>
    <definedName name="_xlnm.Print_Area" localSheetId="30">様式12!$A$1:$G$45</definedName>
    <definedName name="_xlnm.Print_Area" localSheetId="31">様式13!$A$1:$E$37</definedName>
    <definedName name="_xlnm.Print_Area" localSheetId="32">様式14!$A$1:$D$40</definedName>
    <definedName name="_xlnm.Print_Area" localSheetId="33">様式15!$A$1:$D$40</definedName>
    <definedName name="_xlnm.Print_Area" localSheetId="34">様式16!$A$1:$G$56</definedName>
    <definedName name="_xlnm.Print_Area" localSheetId="0">様式7!$A$1:$X$39</definedName>
    <definedName name="_xlnm.Print_Area" localSheetId="1">'様式8-1'!$A$1:$P$42</definedName>
    <definedName name="_xlnm.Print_Area" localSheetId="2">'様式8-2'!$A$1:$P$42</definedName>
    <definedName name="_xlnm.Print_Area" localSheetId="3">'様式9-1'!$A$1:$P$37</definedName>
    <definedName name="_xlnm.Print_Area" localSheetId="12">'様式9-10'!$A$1:$L$67</definedName>
    <definedName name="_xlnm.Print_Area" localSheetId="4">'様式9-2'!$A$1:$F$29</definedName>
    <definedName name="_xlnm.Print_Area" localSheetId="5">'様式9-3'!$A$1:$F$30</definedName>
    <definedName name="_xlnm.Print_Area" localSheetId="6">'様式9-4'!$A$1:$G$29</definedName>
    <definedName name="_xlnm.Print_Area" localSheetId="7">'様式9-5'!$A$1:$H$29</definedName>
    <definedName name="_xlnm.Print_Area" localSheetId="8">'様式9-6'!$A$1:$H$32</definedName>
    <definedName name="_xlnm.Print_Area" localSheetId="9">'様式9-7'!$A$1:$M$34</definedName>
    <definedName name="_xlnm.Print_Area" localSheetId="10">'様式9-8'!$A$1:$O$39</definedName>
    <definedName name="_xlnm.Print_Area" localSheetId="11">'様式9-9'!$A$1:$P$50</definedName>
    <definedName name="_xlnm.Print_Titles" localSheetId="37">'参考３）消費電力量計算シート'!$3:$7</definedName>
  </definedNames>
  <calcPr calcId="162913"/>
</workbook>
</file>

<file path=xl/calcChain.xml><?xml version="1.0" encoding="utf-8"?>
<calcChain xmlns="http://schemas.openxmlformats.org/spreadsheetml/2006/main">
  <c r="H32" i="6" l="1"/>
  <c r="E15" i="53" l="1"/>
  <c r="E14" i="53"/>
  <c r="K6" i="70" l="1"/>
  <c r="H44" i="42"/>
  <c r="I44" i="42"/>
  <c r="K44" i="42"/>
  <c r="J44" i="42"/>
  <c r="V31" i="62" l="1"/>
  <c r="V32" i="62"/>
  <c r="P50" i="71" l="1"/>
  <c r="M34" i="70"/>
  <c r="C25" i="46" l="1"/>
  <c r="D25" i="33"/>
  <c r="C27" i="45"/>
  <c r="AG5" i="62" l="1"/>
  <c r="AG5" i="60"/>
  <c r="C29" i="14"/>
  <c r="F28" i="14"/>
  <c r="F27" i="14"/>
  <c r="C27" i="14"/>
  <c r="C28" i="14"/>
  <c r="H28" i="14"/>
  <c r="K4" i="71"/>
  <c r="H18" i="71"/>
  <c r="H31" i="71" s="1"/>
  <c r="G18" i="71"/>
  <c r="G31" i="71" s="1"/>
  <c r="G17" i="71"/>
  <c r="G29" i="71" s="1"/>
  <c r="G16" i="71"/>
  <c r="G28" i="71" s="1"/>
  <c r="G15" i="71"/>
  <c r="G14" i="71"/>
  <c r="G26" i="71" s="1"/>
  <c r="G13" i="71"/>
  <c r="G25" i="71" s="1"/>
  <c r="G12" i="71"/>
  <c r="G24" i="71" s="1"/>
  <c r="G11" i="71"/>
  <c r="G23" i="71" s="1"/>
  <c r="G10" i="71"/>
  <c r="G22" i="71" s="1"/>
  <c r="G9" i="71"/>
  <c r="G21" i="71" s="1"/>
  <c r="G8" i="71"/>
  <c r="G20" i="71" s="1"/>
  <c r="F41" i="71"/>
  <c r="K36" i="71"/>
  <c r="I36" i="71"/>
  <c r="I41" i="71" s="1"/>
  <c r="H36" i="71"/>
  <c r="H41" i="71" s="1"/>
  <c r="G36" i="71"/>
  <c r="G41" i="71" s="1"/>
  <c r="F36" i="71"/>
  <c r="K32" i="71"/>
  <c r="K41" i="71" s="1"/>
  <c r="I32" i="71"/>
  <c r="H32" i="71"/>
  <c r="G32" i="71"/>
  <c r="F32" i="71"/>
  <c r="G27" i="71"/>
  <c r="G7" i="71" l="1"/>
  <c r="G6" i="71" s="1"/>
  <c r="H27" i="14"/>
  <c r="G19" i="71"/>
  <c r="I18" i="71"/>
  <c r="I31" i="71" s="1"/>
  <c r="G30" i="71"/>
  <c r="F25" i="70"/>
  <c r="O23" i="70"/>
  <c r="O22" i="70"/>
  <c r="O21" i="70"/>
  <c r="O20" i="70"/>
  <c r="O19" i="70"/>
  <c r="O18" i="70"/>
  <c r="O17" i="70"/>
  <c r="O16" i="70"/>
  <c r="E5" i="70" l="1"/>
  <c r="I5" i="70"/>
  <c r="K5" i="70"/>
  <c r="I6" i="70"/>
  <c r="O6" i="70"/>
  <c r="D7" i="70"/>
  <c r="E8" i="70"/>
  <c r="E7" i="70" s="1"/>
  <c r="F8" i="70"/>
  <c r="H8" i="70"/>
  <c r="I8" i="70"/>
  <c r="K8" i="70"/>
  <c r="L8" i="70"/>
  <c r="F9" i="70"/>
  <c r="H9" i="70"/>
  <c r="I9" i="70"/>
  <c r="K9" i="70"/>
  <c r="L9" i="70"/>
  <c r="D10" i="70"/>
  <c r="E10" i="70"/>
  <c r="F11" i="70"/>
  <c r="H11" i="70"/>
  <c r="I11" i="70"/>
  <c r="K11" i="70"/>
  <c r="L11" i="70"/>
  <c r="F12" i="70"/>
  <c r="H12" i="70"/>
  <c r="H10" i="70" s="1"/>
  <c r="I12" i="70"/>
  <c r="K12" i="70"/>
  <c r="I13" i="70"/>
  <c r="L13" i="70"/>
  <c r="D14" i="70"/>
  <c r="I15" i="70"/>
  <c r="K15" i="70"/>
  <c r="I16" i="70"/>
  <c r="K16" i="70"/>
  <c r="E16" i="70"/>
  <c r="I17" i="70"/>
  <c r="K17" i="70"/>
  <c r="V17" i="70"/>
  <c r="Y17" i="70" s="1"/>
  <c r="I18" i="70"/>
  <c r="K18" i="70"/>
  <c r="E18" i="70"/>
  <c r="E19" i="70"/>
  <c r="I19" i="70"/>
  <c r="K19" i="70"/>
  <c r="V19" i="70"/>
  <c r="Y19" i="70" s="1"/>
  <c r="I20" i="70"/>
  <c r="K20" i="70"/>
  <c r="E20" i="70"/>
  <c r="H13" i="71" s="1"/>
  <c r="E21" i="70"/>
  <c r="I21" i="70"/>
  <c r="K21" i="70"/>
  <c r="V21" i="70"/>
  <c r="Y21" i="70" s="1"/>
  <c r="I22" i="70"/>
  <c r="K22" i="70"/>
  <c r="E22" i="70"/>
  <c r="H15" i="71" s="1"/>
  <c r="E23" i="70"/>
  <c r="I23" i="70"/>
  <c r="K23" i="70"/>
  <c r="V23" i="70"/>
  <c r="Y23" i="70" s="1"/>
  <c r="I24" i="70"/>
  <c r="K24" i="70"/>
  <c r="V24" i="70"/>
  <c r="Y24" i="70" s="1"/>
  <c r="I25" i="70"/>
  <c r="K25" i="70"/>
  <c r="E6" i="6"/>
  <c r="F7" i="70" l="1"/>
  <c r="L7" i="70"/>
  <c r="I10" i="70"/>
  <c r="F5" i="70"/>
  <c r="H4" i="71"/>
  <c r="O15" i="71" s="1"/>
  <c r="E24" i="70"/>
  <c r="H17" i="71" s="1"/>
  <c r="K1" i="71"/>
  <c r="K1" i="70"/>
  <c r="E17" i="70"/>
  <c r="F17" i="70" s="1"/>
  <c r="E52" i="53"/>
  <c r="G52" i="53" s="1"/>
  <c r="AG9" i="62"/>
  <c r="AG10" i="62" s="1"/>
  <c r="D26" i="70"/>
  <c r="F10" i="70"/>
  <c r="I7" i="70"/>
  <c r="H7" i="70"/>
  <c r="K10" i="70"/>
  <c r="I14" i="70"/>
  <c r="K7" i="70"/>
  <c r="K14" i="70"/>
  <c r="F23" i="70"/>
  <c r="H16" i="71"/>
  <c r="H27" i="71"/>
  <c r="I15" i="71"/>
  <c r="I27" i="71" s="1"/>
  <c r="F21" i="70"/>
  <c r="H14" i="71"/>
  <c r="H25" i="71"/>
  <c r="O25" i="71" s="1"/>
  <c r="H30" i="71"/>
  <c r="O30" i="71" s="1"/>
  <c r="I13" i="71"/>
  <c r="F19" i="70"/>
  <c r="H12" i="71"/>
  <c r="O12" i="71" s="1"/>
  <c r="D25" i="46"/>
  <c r="H11" i="71"/>
  <c r="O11" i="71" s="1"/>
  <c r="H9" i="71"/>
  <c r="F22" i="70"/>
  <c r="F20" i="70"/>
  <c r="F18" i="70"/>
  <c r="F16" i="70"/>
  <c r="H23" i="70"/>
  <c r="K16" i="71" s="1"/>
  <c r="K28" i="71" s="1"/>
  <c r="V22" i="70"/>
  <c r="Y22" i="70" s="1"/>
  <c r="L22" i="70" s="1"/>
  <c r="N22" i="70" s="1"/>
  <c r="H21" i="70"/>
  <c r="K14" i="71" s="1"/>
  <c r="K26" i="71" s="1"/>
  <c r="V20" i="70"/>
  <c r="Y20" i="70" s="1"/>
  <c r="H20" i="70" s="1"/>
  <c r="K13" i="71" s="1"/>
  <c r="K25" i="71" s="1"/>
  <c r="H19" i="70"/>
  <c r="K12" i="71" s="1"/>
  <c r="K24" i="71" s="1"/>
  <c r="V18" i="70"/>
  <c r="Y18" i="70" s="1"/>
  <c r="L18" i="70" s="1"/>
  <c r="N18" i="70" s="1"/>
  <c r="V16" i="70"/>
  <c r="Y16" i="70" s="1"/>
  <c r="L12" i="70"/>
  <c r="L10" i="70" s="1"/>
  <c r="L23" i="70"/>
  <c r="N23" i="70" s="1"/>
  <c r="L21" i="70"/>
  <c r="N21" i="70" s="1"/>
  <c r="L19" i="70"/>
  <c r="N19" i="70" s="1"/>
  <c r="E20" i="59"/>
  <c r="O27" i="71" l="1"/>
  <c r="O17" i="71"/>
  <c r="O9" i="71"/>
  <c r="O14" i="71"/>
  <c r="O16" i="71"/>
  <c r="O13" i="71"/>
  <c r="I26" i="70"/>
  <c r="I17" i="71"/>
  <c r="I29" i="71" s="1"/>
  <c r="E25" i="33"/>
  <c r="H17" i="70"/>
  <c r="K10" i="71" s="1"/>
  <c r="K22" i="71" s="1"/>
  <c r="D27" i="45"/>
  <c r="H10" i="71"/>
  <c r="O10" i="71" s="1"/>
  <c r="L17" i="70"/>
  <c r="N17" i="70" s="1"/>
  <c r="H29" i="71"/>
  <c r="O29" i="71" s="1"/>
  <c r="O31" i="71"/>
  <c r="O18" i="71"/>
  <c r="F4" i="71"/>
  <c r="I4" i="71" s="1"/>
  <c r="G4" i="71"/>
  <c r="F24" i="70"/>
  <c r="H24" i="70"/>
  <c r="K17" i="71" s="1"/>
  <c r="K29" i="71" s="1"/>
  <c r="K26" i="70"/>
  <c r="H28" i="71"/>
  <c r="O28" i="71" s="1"/>
  <c r="I16" i="71"/>
  <c r="I28" i="71" s="1"/>
  <c r="H26" i="71"/>
  <c r="O26" i="71" s="1"/>
  <c r="I14" i="71"/>
  <c r="I26" i="71" s="1"/>
  <c r="I30" i="71"/>
  <c r="I25" i="71"/>
  <c r="I12" i="71"/>
  <c r="I24" i="71" s="1"/>
  <c r="H24" i="71"/>
  <c r="O24" i="71" s="1"/>
  <c r="H23" i="71"/>
  <c r="O23" i="71" s="1"/>
  <c r="I11" i="71"/>
  <c r="I23" i="71" s="1"/>
  <c r="H22" i="71"/>
  <c r="O22" i="71" s="1"/>
  <c r="L16" i="70"/>
  <c r="N16" i="70" s="1"/>
  <c r="H21" i="71"/>
  <c r="O21" i="71" s="1"/>
  <c r="I9" i="71"/>
  <c r="I21" i="71" s="1"/>
  <c r="L20" i="70"/>
  <c r="N20" i="70" s="1"/>
  <c r="H16" i="70"/>
  <c r="K9" i="71" s="1"/>
  <c r="K21" i="71" s="1"/>
  <c r="H18" i="70"/>
  <c r="K11" i="71" s="1"/>
  <c r="K23" i="71" s="1"/>
  <c r="H22" i="70"/>
  <c r="K15" i="71" s="1"/>
  <c r="K27" i="71" s="1"/>
  <c r="N5" i="71" l="1"/>
  <c r="L5" i="71"/>
  <c r="I10" i="71"/>
  <c r="I22" i="71" s="1"/>
  <c r="N13" i="71"/>
  <c r="L20" i="71"/>
  <c r="N29" i="71"/>
  <c r="L39" i="71"/>
  <c r="L9" i="71"/>
  <c r="L17" i="71"/>
  <c r="L23" i="71"/>
  <c r="L31" i="71"/>
  <c r="N39" i="71"/>
  <c r="N17" i="71"/>
  <c r="L26" i="71"/>
  <c r="N31" i="71"/>
  <c r="L38" i="71"/>
  <c r="L4" i="71"/>
  <c r="N11" i="71"/>
  <c r="L8" i="71"/>
  <c r="L7" i="71"/>
  <c r="L15" i="71"/>
  <c r="L25" i="71"/>
  <c r="L33" i="71"/>
  <c r="N40" i="71"/>
  <c r="N21" i="71"/>
  <c r="N33" i="71"/>
  <c r="N42" i="71"/>
  <c r="N10" i="71"/>
  <c r="N18" i="71"/>
  <c r="N24" i="71"/>
  <c r="L32" i="71"/>
  <c r="L41" i="71"/>
  <c r="N27" i="71"/>
  <c r="N32" i="71"/>
  <c r="L40" i="71"/>
  <c r="L6" i="71"/>
  <c r="L14" i="71"/>
  <c r="N9" i="71"/>
  <c r="N8" i="71"/>
  <c r="N16" i="71"/>
  <c r="N26" i="71"/>
  <c r="L35" i="71"/>
  <c r="N25" i="71"/>
  <c r="N35" i="71"/>
  <c r="N4" i="71"/>
  <c r="L13" i="71"/>
  <c r="N19" i="71"/>
  <c r="L27" i="71"/>
  <c r="L34" i="71"/>
  <c r="L43" i="71"/>
  <c r="L22" i="71"/>
  <c r="N34" i="71"/>
  <c r="N41" i="71"/>
  <c r="N7" i="71"/>
  <c r="N15" i="71"/>
  <c r="L12" i="71"/>
  <c r="L11" i="71"/>
  <c r="L21" i="71"/>
  <c r="L29" i="71"/>
  <c r="N36" i="71"/>
  <c r="L19" i="71"/>
  <c r="L28" i="71"/>
  <c r="L37" i="71"/>
  <c r="N6" i="71"/>
  <c r="N14" i="71"/>
  <c r="N20" i="71"/>
  <c r="N28" i="71"/>
  <c r="N37" i="71"/>
  <c r="L16" i="71"/>
  <c r="N23" i="71"/>
  <c r="L30" i="71"/>
  <c r="L36" i="71"/>
  <c r="N43" i="71"/>
  <c r="L10" i="71"/>
  <c r="N12" i="71"/>
  <c r="N22" i="71"/>
  <c r="N30" i="71"/>
  <c r="N38" i="71"/>
  <c r="L24" i="71"/>
  <c r="L18" i="71"/>
  <c r="L42" i="71"/>
  <c r="I37" i="69"/>
  <c r="I37" i="68"/>
  <c r="D4" i="42" l="1"/>
  <c r="K43" i="42" l="1"/>
  <c r="J43" i="42"/>
  <c r="K42" i="42" l="1"/>
  <c r="J42" i="42"/>
  <c r="K41" i="42"/>
  <c r="J41" i="42"/>
  <c r="K40" i="42"/>
  <c r="J40" i="42"/>
  <c r="K39" i="42"/>
  <c r="J39" i="42"/>
  <c r="K38" i="42"/>
  <c r="J38" i="42"/>
  <c r="K37" i="42"/>
  <c r="J37" i="42"/>
  <c r="K36" i="42"/>
  <c r="J36" i="42"/>
  <c r="G44" i="42"/>
  <c r="F44" i="42"/>
  <c r="E17" i="60" l="1"/>
  <c r="G9" i="65" l="1"/>
  <c r="H44" i="66"/>
  <c r="G44" i="66"/>
  <c r="H43" i="66"/>
  <c r="G43" i="66"/>
  <c r="H42" i="66"/>
  <c r="G42" i="66"/>
  <c r="H41" i="66"/>
  <c r="G41" i="66"/>
  <c r="H40" i="66"/>
  <c r="G40" i="66"/>
  <c r="H39" i="66"/>
  <c r="G39" i="66"/>
  <c r="H38" i="66"/>
  <c r="G38" i="66"/>
  <c r="H37" i="66"/>
  <c r="G37" i="66"/>
  <c r="H36" i="66"/>
  <c r="G36" i="66"/>
  <c r="H35" i="66"/>
  <c r="G35" i="66"/>
  <c r="G45" i="66" s="1"/>
  <c r="H30" i="66"/>
  <c r="G30" i="66"/>
  <c r="H29" i="66"/>
  <c r="G29" i="66"/>
  <c r="H28" i="66"/>
  <c r="G28" i="66"/>
  <c r="H27" i="66"/>
  <c r="G27" i="66"/>
  <c r="H26" i="66"/>
  <c r="G26" i="66"/>
  <c r="H25" i="66"/>
  <c r="G25" i="66"/>
  <c r="H24" i="66"/>
  <c r="G24" i="66"/>
  <c r="H23" i="66"/>
  <c r="G23" i="66"/>
  <c r="H22" i="66"/>
  <c r="G22" i="66"/>
  <c r="H16" i="66"/>
  <c r="G16" i="66"/>
  <c r="H15" i="66"/>
  <c r="G15" i="66"/>
  <c r="H14" i="66"/>
  <c r="G14" i="66"/>
  <c r="H13" i="66"/>
  <c r="G13" i="66"/>
  <c r="H12" i="66"/>
  <c r="G12" i="66"/>
  <c r="H11" i="66"/>
  <c r="G11" i="66"/>
  <c r="H10" i="66"/>
  <c r="G10" i="66"/>
  <c r="H9" i="66"/>
  <c r="G9" i="66"/>
  <c r="H8" i="66"/>
  <c r="H17" i="66" s="1"/>
  <c r="G8" i="66"/>
  <c r="H7" i="66"/>
  <c r="G7" i="66"/>
  <c r="G36" i="65"/>
  <c r="G35" i="65"/>
  <c r="G34" i="65"/>
  <c r="G33" i="65"/>
  <c r="G32" i="65"/>
  <c r="G31" i="65"/>
  <c r="G30" i="65"/>
  <c r="G29" i="65"/>
  <c r="G28" i="65"/>
  <c r="G27" i="65"/>
  <c r="G26" i="65"/>
  <c r="G25" i="65"/>
  <c r="G24" i="65"/>
  <c r="G23" i="65"/>
  <c r="G22" i="65"/>
  <c r="G21" i="65"/>
  <c r="G20" i="65"/>
  <c r="G19" i="65"/>
  <c r="G18" i="65"/>
  <c r="G17" i="65"/>
  <c r="G16" i="65"/>
  <c r="G15" i="65"/>
  <c r="G14" i="65"/>
  <c r="G13" i="65"/>
  <c r="G12" i="65"/>
  <c r="G11" i="65"/>
  <c r="G10" i="65"/>
  <c r="G8" i="65"/>
  <c r="G7" i="65"/>
  <c r="G37" i="65" s="1"/>
  <c r="H45" i="66" l="1"/>
  <c r="G17" i="66"/>
  <c r="H31" i="66"/>
  <c r="G31" i="66"/>
  <c r="G77" i="64"/>
  <c r="M77" i="64" s="1"/>
  <c r="G76" i="64"/>
  <c r="M76" i="64" s="1"/>
  <c r="G75" i="64"/>
  <c r="L75" i="64" s="1"/>
  <c r="G74" i="64"/>
  <c r="M74" i="64" s="1"/>
  <c r="G73" i="64"/>
  <c r="M73" i="64" s="1"/>
  <c r="G72" i="64"/>
  <c r="L72" i="64" s="1"/>
  <c r="G71" i="64"/>
  <c r="M71" i="64" s="1"/>
  <c r="G70" i="64"/>
  <c r="M70" i="64" s="1"/>
  <c r="G69" i="64"/>
  <c r="L69" i="64" s="1"/>
  <c r="G68" i="64"/>
  <c r="M68" i="64" s="1"/>
  <c r="G67" i="64"/>
  <c r="M67" i="64" s="1"/>
  <c r="G66" i="64"/>
  <c r="L66" i="64" s="1"/>
  <c r="G65" i="64"/>
  <c r="M65" i="64" s="1"/>
  <c r="G64" i="64"/>
  <c r="M64" i="64" s="1"/>
  <c r="G63" i="64"/>
  <c r="L63" i="64" s="1"/>
  <c r="G62" i="64"/>
  <c r="M62" i="64" s="1"/>
  <c r="G61" i="64"/>
  <c r="M61" i="64" s="1"/>
  <c r="G60" i="64"/>
  <c r="L60" i="64" s="1"/>
  <c r="G59" i="64"/>
  <c r="M59" i="64" s="1"/>
  <c r="G58" i="64"/>
  <c r="M58" i="64" s="1"/>
  <c r="G57" i="64"/>
  <c r="L57" i="64" s="1"/>
  <c r="G56" i="64"/>
  <c r="M56" i="64" s="1"/>
  <c r="G55" i="64"/>
  <c r="M55" i="64" s="1"/>
  <c r="G54" i="64"/>
  <c r="L54" i="64" s="1"/>
  <c r="G53" i="64"/>
  <c r="M53" i="64" s="1"/>
  <c r="G52" i="64"/>
  <c r="M52" i="64" s="1"/>
  <c r="G51" i="64"/>
  <c r="L51" i="64" s="1"/>
  <c r="G50" i="64"/>
  <c r="M50" i="64" s="1"/>
  <c r="G49" i="64"/>
  <c r="M49" i="64" s="1"/>
  <c r="G48" i="64"/>
  <c r="M48" i="64" s="1"/>
  <c r="G47" i="64"/>
  <c r="L47" i="64" s="1"/>
  <c r="G46" i="64"/>
  <c r="G45" i="64"/>
  <c r="L45" i="64" s="1"/>
  <c r="G44" i="64"/>
  <c r="M44" i="64" s="1"/>
  <c r="G43" i="64"/>
  <c r="G42" i="64"/>
  <c r="L42" i="64" s="1"/>
  <c r="G41" i="64"/>
  <c r="M41" i="64" s="1"/>
  <c r="G40" i="64"/>
  <c r="G39" i="64"/>
  <c r="L39" i="64" s="1"/>
  <c r="G38" i="64"/>
  <c r="L38" i="64" s="1"/>
  <c r="G37" i="64"/>
  <c r="G36" i="64"/>
  <c r="L36" i="64" s="1"/>
  <c r="G35" i="64"/>
  <c r="L35" i="64" s="1"/>
  <c r="G34" i="64"/>
  <c r="L34" i="64" s="1"/>
  <c r="G33" i="64"/>
  <c r="L33" i="64" s="1"/>
  <c r="G32" i="64"/>
  <c r="M32" i="64" s="1"/>
  <c r="G31" i="64"/>
  <c r="L31" i="64" s="1"/>
  <c r="G30" i="64"/>
  <c r="M30" i="64" s="1"/>
  <c r="G29" i="64"/>
  <c r="L29" i="64" s="1"/>
  <c r="G28" i="64"/>
  <c r="L28" i="64" s="1"/>
  <c r="G27" i="64"/>
  <c r="M27" i="64" s="1"/>
  <c r="G26" i="64"/>
  <c r="M26" i="64" s="1"/>
  <c r="G25" i="64"/>
  <c r="L25" i="64" s="1"/>
  <c r="M24" i="64"/>
  <c r="L24" i="64"/>
  <c r="G24" i="64"/>
  <c r="G23" i="64"/>
  <c r="M23" i="64" s="1"/>
  <c r="G22" i="64"/>
  <c r="L22" i="64" s="1"/>
  <c r="G21" i="64"/>
  <c r="M21" i="64" s="1"/>
  <c r="G20" i="64"/>
  <c r="M20" i="64" s="1"/>
  <c r="G19" i="64"/>
  <c r="L19" i="64" s="1"/>
  <c r="M18" i="64"/>
  <c r="G18" i="64"/>
  <c r="L18" i="64" s="1"/>
  <c r="G17" i="64"/>
  <c r="M17" i="64" s="1"/>
  <c r="M16" i="64"/>
  <c r="G16" i="64"/>
  <c r="L16" i="64" s="1"/>
  <c r="G15" i="64"/>
  <c r="M15" i="64" s="1"/>
  <c r="G14" i="64"/>
  <c r="M14" i="64" s="1"/>
  <c r="G13" i="64"/>
  <c r="L13" i="64" s="1"/>
  <c r="G12" i="64"/>
  <c r="M12" i="64" s="1"/>
  <c r="G11" i="64"/>
  <c r="M11" i="64" s="1"/>
  <c r="G10" i="64"/>
  <c r="L10" i="64" s="1"/>
  <c r="G9" i="64"/>
  <c r="M9" i="64" s="1"/>
  <c r="G8" i="64"/>
  <c r="M8" i="64" s="1"/>
  <c r="L12" i="64" l="1"/>
  <c r="M35" i="64"/>
  <c r="M42" i="64"/>
  <c r="M10" i="64"/>
  <c r="M25" i="64"/>
  <c r="N25" i="64" s="1"/>
  <c r="M22" i="64"/>
  <c r="N22" i="64" s="1"/>
  <c r="L15" i="64"/>
  <c r="N15" i="64" s="1"/>
  <c r="L21" i="64"/>
  <c r="N21" i="64" s="1"/>
  <c r="L27" i="64"/>
  <c r="N27" i="64" s="1"/>
  <c r="M33" i="64"/>
  <c r="N33" i="64" s="1"/>
  <c r="L9" i="64"/>
  <c r="N9" i="64" s="1"/>
  <c r="M13" i="64"/>
  <c r="M19" i="64"/>
  <c r="N12" i="64"/>
  <c r="N18" i="64"/>
  <c r="N24" i="64"/>
  <c r="N35" i="64"/>
  <c r="N42" i="64"/>
  <c r="L48" i="64"/>
  <c r="N10" i="64"/>
  <c r="N16" i="64"/>
  <c r="M51" i="64"/>
  <c r="M54" i="64"/>
  <c r="N54" i="64" s="1"/>
  <c r="M57" i="64"/>
  <c r="M60" i="64"/>
  <c r="M63" i="64"/>
  <c r="N63" i="64" s="1"/>
  <c r="M66" i="64"/>
  <c r="N66" i="64" s="1"/>
  <c r="M69" i="64"/>
  <c r="M72" i="64"/>
  <c r="N72" i="64" s="1"/>
  <c r="M75" i="64"/>
  <c r="N13" i="64"/>
  <c r="N19" i="64"/>
  <c r="L11" i="64"/>
  <c r="L17" i="64"/>
  <c r="N17" i="64" s="1"/>
  <c r="L20" i="64"/>
  <c r="N20" i="64" s="1"/>
  <c r="L23" i="64"/>
  <c r="M36" i="64"/>
  <c r="N36" i="64" s="1"/>
  <c r="M47" i="64"/>
  <c r="N47" i="64" s="1"/>
  <c r="N11" i="64"/>
  <c r="N23" i="64"/>
  <c r="L41" i="64"/>
  <c r="N41" i="64" s="1"/>
  <c r="L8" i="64"/>
  <c r="N8" i="64" s="1"/>
  <c r="L14" i="64"/>
  <c r="N14" i="64" s="1"/>
  <c r="L26" i="64"/>
  <c r="N26" i="64" s="1"/>
  <c r="M29" i="64"/>
  <c r="N29" i="64" s="1"/>
  <c r="M39" i="64"/>
  <c r="N39" i="64" s="1"/>
  <c r="M28" i="64"/>
  <c r="N28" i="64" s="1"/>
  <c r="N48" i="64"/>
  <c r="M38" i="64"/>
  <c r="N38" i="64" s="1"/>
  <c r="M45" i="64"/>
  <c r="N45" i="64" s="1"/>
  <c r="L32" i="64"/>
  <c r="N32" i="64" s="1"/>
  <c r="M46" i="64"/>
  <c r="L46" i="64"/>
  <c r="M43" i="64"/>
  <c r="L43" i="64"/>
  <c r="M40" i="64"/>
  <c r="L40" i="64"/>
  <c r="L30" i="64"/>
  <c r="N30" i="64" s="1"/>
  <c r="L44" i="64"/>
  <c r="N44" i="64" s="1"/>
  <c r="M37" i="64"/>
  <c r="L37" i="64"/>
  <c r="M34" i="64"/>
  <c r="N34" i="64" s="1"/>
  <c r="M31" i="64"/>
  <c r="N31" i="64" s="1"/>
  <c r="N51" i="64"/>
  <c r="N60" i="64"/>
  <c r="N69" i="64"/>
  <c r="N57" i="64"/>
  <c r="N75" i="64"/>
  <c r="L49" i="64"/>
  <c r="N49" i="64" s="1"/>
  <c r="L52" i="64"/>
  <c r="N52" i="64" s="1"/>
  <c r="L55" i="64"/>
  <c r="N55" i="64" s="1"/>
  <c r="L58" i="64"/>
  <c r="N58" i="64" s="1"/>
  <c r="L61" i="64"/>
  <c r="N61" i="64" s="1"/>
  <c r="L64" i="64"/>
  <c r="N64" i="64" s="1"/>
  <c r="L67" i="64"/>
  <c r="N67" i="64" s="1"/>
  <c r="L70" i="64"/>
  <c r="N70" i="64" s="1"/>
  <c r="L73" i="64"/>
  <c r="N73" i="64" s="1"/>
  <c r="L76" i="64"/>
  <c r="N76" i="64" s="1"/>
  <c r="L50" i="64"/>
  <c r="N50" i="64" s="1"/>
  <c r="L53" i="64"/>
  <c r="N53" i="64" s="1"/>
  <c r="L56" i="64"/>
  <c r="N56" i="64" s="1"/>
  <c r="L59" i="64"/>
  <c r="N59" i="64" s="1"/>
  <c r="L62" i="64"/>
  <c r="N62" i="64" s="1"/>
  <c r="L65" i="64"/>
  <c r="N65" i="64" s="1"/>
  <c r="L68" i="64"/>
  <c r="N68" i="64" s="1"/>
  <c r="L71" i="64"/>
  <c r="N71" i="64" s="1"/>
  <c r="L74" i="64"/>
  <c r="N74" i="64" s="1"/>
  <c r="L77" i="64"/>
  <c r="N77" i="64" s="1"/>
  <c r="N43" i="64" l="1"/>
  <c r="N46" i="64"/>
  <c r="N37" i="64"/>
  <c r="N40" i="64"/>
  <c r="N78" i="64" l="1"/>
  <c r="AH69" i="60" l="1"/>
  <c r="E17" i="62" l="1"/>
  <c r="E19" i="60" s="1"/>
  <c r="BD66" i="62" l="1"/>
  <c r="BB62" i="62"/>
  <c r="AZ62" i="62"/>
  <c r="AX62" i="62"/>
  <c r="AV62" i="62"/>
  <c r="AT62" i="62"/>
  <c r="AR62" i="62"/>
  <c r="BB61" i="62"/>
  <c r="AZ61" i="62"/>
  <c r="AX61" i="62"/>
  <c r="AV61" i="62"/>
  <c r="AT61" i="62"/>
  <c r="AR61" i="62"/>
  <c r="BD61" i="62" s="1"/>
  <c r="AO61" i="62"/>
  <c r="BB58" i="62"/>
  <c r="AZ58" i="62"/>
  <c r="AX58" i="62"/>
  <c r="AV58" i="62"/>
  <c r="AT58" i="62"/>
  <c r="AR58" i="62"/>
  <c r="BB57" i="62"/>
  <c r="AZ57" i="62"/>
  <c r="AX57" i="62"/>
  <c r="AV57" i="62"/>
  <c r="AT57" i="62"/>
  <c r="AR57" i="62"/>
  <c r="AO57" i="62"/>
  <c r="BB54" i="62"/>
  <c r="AZ54" i="62"/>
  <c r="AX54" i="62"/>
  <c r="AV54" i="62"/>
  <c r="AT54" i="62"/>
  <c r="AR54" i="62"/>
  <c r="BB53" i="62"/>
  <c r="AZ53" i="62"/>
  <c r="AX53" i="62"/>
  <c r="AV53" i="62"/>
  <c r="AT53" i="62"/>
  <c r="AR53" i="62"/>
  <c r="AO53" i="62"/>
  <c r="BB50" i="62"/>
  <c r="AZ50" i="62"/>
  <c r="AX50" i="62"/>
  <c r="AV50" i="62"/>
  <c r="AT50" i="62"/>
  <c r="AR50" i="62"/>
  <c r="BB49" i="62"/>
  <c r="AZ49" i="62"/>
  <c r="AX49" i="62"/>
  <c r="AV49" i="62"/>
  <c r="AT49" i="62"/>
  <c r="AR49" i="62"/>
  <c r="AO49" i="62"/>
  <c r="BB46" i="62"/>
  <c r="AZ46" i="62"/>
  <c r="AX46" i="62"/>
  <c r="AV46" i="62"/>
  <c r="AT46" i="62"/>
  <c r="AR46" i="62"/>
  <c r="BB45" i="62"/>
  <c r="AZ45" i="62"/>
  <c r="AX45" i="62"/>
  <c r="AV45" i="62"/>
  <c r="AT45" i="62"/>
  <c r="AR45" i="62"/>
  <c r="BD45" i="62" s="1"/>
  <c r="AO45" i="62"/>
  <c r="BB42" i="62"/>
  <c r="AZ42" i="62"/>
  <c r="AX42" i="62"/>
  <c r="AV42" i="62"/>
  <c r="AT42" i="62"/>
  <c r="AR42" i="62"/>
  <c r="BB41" i="62"/>
  <c r="AZ41" i="62"/>
  <c r="AX41" i="62"/>
  <c r="AV41" i="62"/>
  <c r="AT41" i="62"/>
  <c r="AR41" i="62"/>
  <c r="AO41" i="62"/>
  <c r="BB38" i="62"/>
  <c r="AZ38" i="62"/>
  <c r="AX38" i="62"/>
  <c r="AV38" i="62"/>
  <c r="AT38" i="62"/>
  <c r="AR38" i="62"/>
  <c r="BB37" i="62"/>
  <c r="AZ37" i="62"/>
  <c r="AX37" i="62"/>
  <c r="AV37" i="62"/>
  <c r="AT37" i="62"/>
  <c r="AR37" i="62"/>
  <c r="BD37" i="62" s="1"/>
  <c r="AO37" i="62"/>
  <c r="BB34" i="62"/>
  <c r="AZ34" i="62"/>
  <c r="AX34" i="62"/>
  <c r="AV34" i="62"/>
  <c r="AT34" i="62"/>
  <c r="AR34" i="62"/>
  <c r="BB33" i="62"/>
  <c r="AZ33" i="62"/>
  <c r="AX33" i="62"/>
  <c r="AV33" i="62"/>
  <c r="AT33" i="62"/>
  <c r="AR33" i="62"/>
  <c r="BD33" i="62" s="1"/>
  <c r="AO33" i="62"/>
  <c r="BB30" i="62"/>
  <c r="AZ30" i="62"/>
  <c r="AX30" i="62"/>
  <c r="AV30" i="62"/>
  <c r="AT30" i="62"/>
  <c r="AR30" i="62"/>
  <c r="BB29" i="62"/>
  <c r="AZ29" i="62"/>
  <c r="AX29" i="62"/>
  <c r="AV29" i="62"/>
  <c r="AT29" i="62"/>
  <c r="AR29" i="62"/>
  <c r="AO29" i="62"/>
  <c r="BB26" i="62"/>
  <c r="AZ26" i="62"/>
  <c r="AZ66" i="62" s="1"/>
  <c r="AX26" i="62"/>
  <c r="AV26" i="62"/>
  <c r="AV66" i="62" s="1"/>
  <c r="AT26" i="62"/>
  <c r="AR26" i="62"/>
  <c r="BB25" i="62"/>
  <c r="AZ25" i="62"/>
  <c r="AZ65" i="62" s="1"/>
  <c r="AX25" i="62"/>
  <c r="AV25" i="62"/>
  <c r="AT25" i="62"/>
  <c r="AT65" i="62" s="1"/>
  <c r="AR25" i="62"/>
  <c r="AR65" i="62" s="1"/>
  <c r="AO25" i="62"/>
  <c r="AO62" i="60"/>
  <c r="AO58" i="60"/>
  <c r="AO54" i="60"/>
  <c r="AO50" i="60"/>
  <c r="AO46" i="60"/>
  <c r="AO42" i="60"/>
  <c r="AO38" i="60"/>
  <c r="AO34" i="60"/>
  <c r="AO30" i="60"/>
  <c r="AO26" i="60"/>
  <c r="K7" i="60"/>
  <c r="BD67" i="60"/>
  <c r="BB63" i="60"/>
  <c r="AZ63" i="60"/>
  <c r="AX63" i="60"/>
  <c r="AV63" i="60"/>
  <c r="AT63" i="60"/>
  <c r="AR63" i="60"/>
  <c r="BB62" i="60"/>
  <c r="AZ62" i="60"/>
  <c r="AX62" i="60"/>
  <c r="AV62" i="60"/>
  <c r="AT62" i="60"/>
  <c r="AR62" i="60"/>
  <c r="BD62" i="60" s="1"/>
  <c r="BB59" i="60"/>
  <c r="AZ59" i="60"/>
  <c r="AX59" i="60"/>
  <c r="AV59" i="60"/>
  <c r="AT59" i="60"/>
  <c r="AR59" i="60"/>
  <c r="BB58" i="60"/>
  <c r="AZ58" i="60"/>
  <c r="AX58" i="60"/>
  <c r="AV58" i="60"/>
  <c r="AT58" i="60"/>
  <c r="AR58" i="60"/>
  <c r="BB55" i="60"/>
  <c r="AZ55" i="60"/>
  <c r="AX55" i="60"/>
  <c r="AV55" i="60"/>
  <c r="AT55" i="60"/>
  <c r="AR55" i="60"/>
  <c r="BB54" i="60"/>
  <c r="AZ54" i="60"/>
  <c r="AX54" i="60"/>
  <c r="AV54" i="60"/>
  <c r="AT54" i="60"/>
  <c r="AR54" i="60"/>
  <c r="BB51" i="60"/>
  <c r="AZ51" i="60"/>
  <c r="AX51" i="60"/>
  <c r="AV51" i="60"/>
  <c r="AT51" i="60"/>
  <c r="AR51" i="60"/>
  <c r="BB50" i="60"/>
  <c r="AZ50" i="60"/>
  <c r="AX50" i="60"/>
  <c r="AV50" i="60"/>
  <c r="AT50" i="60"/>
  <c r="AR50" i="60"/>
  <c r="BB47" i="60"/>
  <c r="AZ47" i="60"/>
  <c r="AX47" i="60"/>
  <c r="AV47" i="60"/>
  <c r="AT47" i="60"/>
  <c r="AR47" i="60"/>
  <c r="BB46" i="60"/>
  <c r="AZ46" i="60"/>
  <c r="AX46" i="60"/>
  <c r="AV46" i="60"/>
  <c r="AT46" i="60"/>
  <c r="AR46" i="60"/>
  <c r="BB43" i="60"/>
  <c r="AZ43" i="60"/>
  <c r="AX43" i="60"/>
  <c r="AV43" i="60"/>
  <c r="AT43" i="60"/>
  <c r="AR43" i="60"/>
  <c r="BB42" i="60"/>
  <c r="AZ42" i="60"/>
  <c r="AX42" i="60"/>
  <c r="AV42" i="60"/>
  <c r="AT42" i="60"/>
  <c r="AR42" i="60"/>
  <c r="BB39" i="60"/>
  <c r="AZ39" i="60"/>
  <c r="AX39" i="60"/>
  <c r="AV39" i="60"/>
  <c r="AT39" i="60"/>
  <c r="AR39" i="60"/>
  <c r="BB38" i="60"/>
  <c r="AZ38" i="60"/>
  <c r="AX38" i="60"/>
  <c r="AV38" i="60"/>
  <c r="AT38" i="60"/>
  <c r="AR38" i="60"/>
  <c r="BD38" i="60" s="1"/>
  <c r="BB35" i="60"/>
  <c r="AZ35" i="60"/>
  <c r="AX35" i="60"/>
  <c r="AV35" i="60"/>
  <c r="AT35" i="60"/>
  <c r="AR35" i="60"/>
  <c r="BB34" i="60"/>
  <c r="AZ34" i="60"/>
  <c r="AX34" i="60"/>
  <c r="AV34" i="60"/>
  <c r="AT34" i="60"/>
  <c r="AR34" i="60"/>
  <c r="BB31" i="60"/>
  <c r="AZ31" i="60"/>
  <c r="AX31" i="60"/>
  <c r="AV31" i="60"/>
  <c r="AT31" i="60"/>
  <c r="AR31" i="60"/>
  <c r="BB30" i="60"/>
  <c r="AZ30" i="60"/>
  <c r="AX30" i="60"/>
  <c r="AV30" i="60"/>
  <c r="AT30" i="60"/>
  <c r="AR30" i="60"/>
  <c r="BB27" i="60"/>
  <c r="AZ27" i="60"/>
  <c r="AZ67" i="60" s="1"/>
  <c r="AX27" i="60"/>
  <c r="AX67" i="60" s="1"/>
  <c r="AV27" i="60"/>
  <c r="AV67" i="60" s="1"/>
  <c r="AT27" i="60"/>
  <c r="AT67" i="60" s="1"/>
  <c r="AR27" i="60"/>
  <c r="AR67" i="60" s="1"/>
  <c r="BB26" i="60"/>
  <c r="BB66" i="60" s="1"/>
  <c r="AZ26" i="60"/>
  <c r="AZ66" i="60" s="1"/>
  <c r="AX26" i="60"/>
  <c r="AV26" i="60"/>
  <c r="AV66" i="60" s="1"/>
  <c r="AT26" i="60"/>
  <c r="AR26" i="60"/>
  <c r="AR66" i="60" s="1"/>
  <c r="AX65" i="62" l="1"/>
  <c r="AX66" i="62"/>
  <c r="AX66" i="60"/>
  <c r="BB67" i="60"/>
  <c r="AT66" i="60"/>
  <c r="BD30" i="60"/>
  <c r="BB65" i="62"/>
  <c r="BB66" i="62"/>
  <c r="AV65" i="62"/>
  <c r="AT66" i="62"/>
  <c r="AR66" i="62"/>
  <c r="BD41" i="62"/>
  <c r="BD49" i="62"/>
  <c r="BD57" i="62"/>
  <c r="BD42" i="60"/>
  <c r="BD34" i="60"/>
  <c r="BD50" i="60"/>
  <c r="BD58" i="60"/>
  <c r="BD29" i="62"/>
  <c r="BD53" i="62"/>
  <c r="BD46" i="60"/>
  <c r="BD54" i="60"/>
  <c r="M7" i="60"/>
  <c r="BD25" i="62"/>
  <c r="BD26" i="60"/>
  <c r="BD66" i="60" l="1"/>
  <c r="BD65" i="62"/>
  <c r="C15" i="10"/>
  <c r="AI72" i="62" l="1"/>
  <c r="AH68" i="62"/>
  <c r="AH66" i="62"/>
  <c r="AD66" i="62"/>
  <c r="AB66" i="62"/>
  <c r="Z66" i="62"/>
  <c r="X66" i="62"/>
  <c r="V66" i="62"/>
  <c r="T66" i="62"/>
  <c r="R66" i="62"/>
  <c r="P66" i="62"/>
  <c r="N66" i="62"/>
  <c r="L66" i="62"/>
  <c r="J66" i="62"/>
  <c r="H66" i="62"/>
  <c r="F66" i="62"/>
  <c r="D66" i="62"/>
  <c r="AB65" i="62"/>
  <c r="Z65" i="62"/>
  <c r="X65" i="62"/>
  <c r="V65" i="62"/>
  <c r="T65" i="62"/>
  <c r="R65" i="62"/>
  <c r="N65" i="62"/>
  <c r="L65" i="62"/>
  <c r="J65" i="62"/>
  <c r="H65" i="62"/>
  <c r="F65" i="62"/>
  <c r="D65" i="62"/>
  <c r="AB64" i="62"/>
  <c r="Z64" i="62"/>
  <c r="X64" i="62"/>
  <c r="V64" i="62"/>
  <c r="T64" i="62"/>
  <c r="R64" i="62"/>
  <c r="N64" i="62"/>
  <c r="L64" i="62"/>
  <c r="J64" i="62"/>
  <c r="AX64" i="62" s="1"/>
  <c r="H64" i="62"/>
  <c r="F64" i="62"/>
  <c r="D64" i="62"/>
  <c r="AB63" i="62"/>
  <c r="Z63" i="62"/>
  <c r="X63" i="62"/>
  <c r="V63" i="62"/>
  <c r="T63" i="62"/>
  <c r="R63" i="62"/>
  <c r="N63" i="62"/>
  <c r="L63" i="62"/>
  <c r="J63" i="62"/>
  <c r="AX63" i="62" s="1"/>
  <c r="H63" i="62"/>
  <c r="F63" i="62"/>
  <c r="D63" i="62"/>
  <c r="AD61" i="62"/>
  <c r="P61" i="62"/>
  <c r="AB60" i="62"/>
  <c r="Z60" i="62"/>
  <c r="X60" i="62"/>
  <c r="V60" i="62"/>
  <c r="T60" i="62"/>
  <c r="R60" i="62"/>
  <c r="N60" i="62"/>
  <c r="BB60" i="62" s="1"/>
  <c r="L60" i="62"/>
  <c r="J60" i="62"/>
  <c r="H60" i="62"/>
  <c r="F60" i="62"/>
  <c r="D60" i="62"/>
  <c r="AB59" i="62"/>
  <c r="Z59" i="62"/>
  <c r="X59" i="62"/>
  <c r="V59" i="62"/>
  <c r="T59" i="62"/>
  <c r="R59" i="62"/>
  <c r="N59" i="62"/>
  <c r="BB59" i="62" s="1"/>
  <c r="L59" i="62"/>
  <c r="J59" i="62"/>
  <c r="H59" i="62"/>
  <c r="F59" i="62"/>
  <c r="AT59" i="62" s="1"/>
  <c r="D59" i="62"/>
  <c r="AD57" i="62"/>
  <c r="P57" i="62"/>
  <c r="AB56" i="62"/>
  <c r="Z56" i="62"/>
  <c r="X56" i="62"/>
  <c r="V56" i="62"/>
  <c r="T56" i="62"/>
  <c r="R56" i="62"/>
  <c r="N56" i="62"/>
  <c r="L56" i="62"/>
  <c r="J56" i="62"/>
  <c r="AX56" i="62" s="1"/>
  <c r="H56" i="62"/>
  <c r="F56" i="62"/>
  <c r="D56" i="62"/>
  <c r="AB55" i="62"/>
  <c r="Z55" i="62"/>
  <c r="X55" i="62"/>
  <c r="V55" i="62"/>
  <c r="T55" i="62"/>
  <c r="R55" i="62"/>
  <c r="N55" i="62"/>
  <c r="L55" i="62"/>
  <c r="J55" i="62"/>
  <c r="AX55" i="62" s="1"/>
  <c r="H55" i="62"/>
  <c r="F55" i="62"/>
  <c r="D55" i="62"/>
  <c r="AD53" i="62"/>
  <c r="P53" i="62"/>
  <c r="AB52" i="62"/>
  <c r="Z52" i="62"/>
  <c r="X52" i="62"/>
  <c r="V52" i="62"/>
  <c r="T52" i="62"/>
  <c r="R52" i="62"/>
  <c r="N52" i="62"/>
  <c r="BB52" i="62" s="1"/>
  <c r="L52" i="62"/>
  <c r="J52" i="62"/>
  <c r="H52" i="62"/>
  <c r="F52" i="62"/>
  <c r="AT52" i="62" s="1"/>
  <c r="D52" i="62"/>
  <c r="AB51" i="62"/>
  <c r="Z51" i="62"/>
  <c r="X51" i="62"/>
  <c r="V51" i="62"/>
  <c r="T51" i="62"/>
  <c r="R51" i="62"/>
  <c r="N51" i="62"/>
  <c r="BB51" i="62" s="1"/>
  <c r="L51" i="62"/>
  <c r="J51" i="62"/>
  <c r="H51" i="62"/>
  <c r="AV51" i="62" s="1"/>
  <c r="F51" i="62"/>
  <c r="AT51" i="62" s="1"/>
  <c r="D51" i="62"/>
  <c r="AD49" i="62"/>
  <c r="P49" i="62"/>
  <c r="AF49" i="62" s="1"/>
  <c r="G13" i="62" s="1"/>
  <c r="AB48" i="62"/>
  <c r="Z48" i="62"/>
  <c r="X48" i="62"/>
  <c r="V48" i="62"/>
  <c r="T48" i="62"/>
  <c r="R48" i="62"/>
  <c r="N48" i="62"/>
  <c r="L48" i="62"/>
  <c r="J48" i="62"/>
  <c r="H48" i="62"/>
  <c r="F48" i="62"/>
  <c r="D48" i="62"/>
  <c r="AB47" i="62"/>
  <c r="Z47" i="62"/>
  <c r="X47" i="62"/>
  <c r="V47" i="62"/>
  <c r="T47" i="62"/>
  <c r="R47" i="62"/>
  <c r="N47" i="62"/>
  <c r="BB47" i="62" s="1"/>
  <c r="L47" i="62"/>
  <c r="J47" i="62"/>
  <c r="H47" i="62"/>
  <c r="F47" i="62"/>
  <c r="D47" i="62"/>
  <c r="AD45" i="62"/>
  <c r="P45" i="62"/>
  <c r="AB44" i="62"/>
  <c r="Z44" i="62"/>
  <c r="X44" i="62"/>
  <c r="V44" i="62"/>
  <c r="T44" i="62"/>
  <c r="R44" i="62"/>
  <c r="N44" i="62"/>
  <c r="L44" i="62"/>
  <c r="J44" i="62"/>
  <c r="H44" i="62"/>
  <c r="AV44" i="62" s="1"/>
  <c r="F44" i="62"/>
  <c r="D44" i="62"/>
  <c r="AB43" i="62"/>
  <c r="Z43" i="62"/>
  <c r="X43" i="62"/>
  <c r="V43" i="62"/>
  <c r="T43" i="62"/>
  <c r="R43" i="62"/>
  <c r="AD43" i="62" s="1"/>
  <c r="N43" i="62"/>
  <c r="L43" i="62"/>
  <c r="J43" i="62"/>
  <c r="AX43" i="62" s="1"/>
  <c r="H43" i="62"/>
  <c r="AV43" i="62" s="1"/>
  <c r="F43" i="62"/>
  <c r="D43" i="62"/>
  <c r="AD41" i="62"/>
  <c r="P41" i="62"/>
  <c r="AB40" i="62"/>
  <c r="Z40" i="62"/>
  <c r="X40" i="62"/>
  <c r="V40" i="62"/>
  <c r="T40" i="62"/>
  <c r="R40" i="62"/>
  <c r="N40" i="62"/>
  <c r="L40" i="62"/>
  <c r="AZ40" i="62" s="1"/>
  <c r="J40" i="62"/>
  <c r="H40" i="62"/>
  <c r="F40" i="62"/>
  <c r="D40" i="62"/>
  <c r="AB39" i="62"/>
  <c r="Z39" i="62"/>
  <c r="X39" i="62"/>
  <c r="V39" i="62"/>
  <c r="T39" i="62"/>
  <c r="R39" i="62"/>
  <c r="N39" i="62"/>
  <c r="BB39" i="62" s="1"/>
  <c r="L39" i="62"/>
  <c r="J39" i="62"/>
  <c r="H39" i="62"/>
  <c r="F39" i="62"/>
  <c r="D39" i="62"/>
  <c r="AD37" i="62"/>
  <c r="P37" i="62"/>
  <c r="AB36" i="62"/>
  <c r="Z36" i="62"/>
  <c r="X36" i="62"/>
  <c r="V36" i="62"/>
  <c r="T36" i="62"/>
  <c r="R36" i="62"/>
  <c r="N36" i="62"/>
  <c r="L36" i="62"/>
  <c r="J36" i="62"/>
  <c r="H36" i="62"/>
  <c r="AV36" i="62" s="1"/>
  <c r="F36" i="62"/>
  <c r="D36" i="62"/>
  <c r="AB35" i="62"/>
  <c r="Z35" i="62"/>
  <c r="X35" i="62"/>
  <c r="V35" i="62"/>
  <c r="T35" i="62"/>
  <c r="R35" i="62"/>
  <c r="N35" i="62"/>
  <c r="L35" i="62"/>
  <c r="J35" i="62"/>
  <c r="AX35" i="62" s="1"/>
  <c r="H35" i="62"/>
  <c r="AV35" i="62" s="1"/>
  <c r="F35" i="62"/>
  <c r="D35" i="62"/>
  <c r="AD33" i="62"/>
  <c r="P33" i="62"/>
  <c r="AB32" i="62"/>
  <c r="Z32" i="62"/>
  <c r="X32" i="62"/>
  <c r="T32" i="62"/>
  <c r="R32" i="62"/>
  <c r="N32" i="62"/>
  <c r="L32" i="62"/>
  <c r="AZ32" i="62" s="1"/>
  <c r="J32" i="62"/>
  <c r="H32" i="62"/>
  <c r="F32" i="62"/>
  <c r="D32" i="62"/>
  <c r="AB31" i="62"/>
  <c r="Z31" i="62"/>
  <c r="X31" i="62"/>
  <c r="T31" i="62"/>
  <c r="R31" i="62"/>
  <c r="N31" i="62"/>
  <c r="BB31" i="62" s="1"/>
  <c r="L31" i="62"/>
  <c r="J31" i="62"/>
  <c r="H31" i="62"/>
  <c r="F31" i="62"/>
  <c r="D31" i="62"/>
  <c r="AD29" i="62"/>
  <c r="P29" i="62"/>
  <c r="AB28" i="62"/>
  <c r="Z28" i="62"/>
  <c r="X28" i="62"/>
  <c r="V28" i="62"/>
  <c r="T28" i="62"/>
  <c r="R28" i="62"/>
  <c r="N28" i="62"/>
  <c r="L28" i="62"/>
  <c r="J28" i="62"/>
  <c r="H28" i="62"/>
  <c r="F28" i="62"/>
  <c r="D28" i="62"/>
  <c r="AB27" i="62"/>
  <c r="Z27" i="62"/>
  <c r="X27" i="62"/>
  <c r="V27" i="62"/>
  <c r="T27" i="62"/>
  <c r="R27" i="62"/>
  <c r="N27" i="62"/>
  <c r="L27" i="62"/>
  <c r="J27" i="62"/>
  <c r="AX27" i="62" s="1"/>
  <c r="AX67" i="62" s="1"/>
  <c r="H27" i="62"/>
  <c r="F27" i="62"/>
  <c r="D27" i="62"/>
  <c r="AD25" i="62"/>
  <c r="P25" i="62"/>
  <c r="S16" i="62"/>
  <c r="Q16" i="62"/>
  <c r="P16" i="62"/>
  <c r="N16" i="62"/>
  <c r="M16" i="62"/>
  <c r="K16" i="62"/>
  <c r="J16" i="62"/>
  <c r="I16" i="62"/>
  <c r="G16" i="62"/>
  <c r="Q15" i="62"/>
  <c r="S15" i="62" s="1"/>
  <c r="Q14" i="62"/>
  <c r="S14" i="62" s="1"/>
  <c r="Q13" i="62"/>
  <c r="S13" i="62" s="1"/>
  <c r="Q12" i="62"/>
  <c r="S12" i="62" s="1"/>
  <c r="Q11" i="62"/>
  <c r="S11" i="62" s="1"/>
  <c r="Q10" i="62"/>
  <c r="S10" i="62" s="1"/>
  <c r="Q9" i="62"/>
  <c r="S9" i="62" s="1"/>
  <c r="Q8" i="62"/>
  <c r="Q7" i="62"/>
  <c r="S7" i="62" s="1"/>
  <c r="S16" i="60"/>
  <c r="S11" i="60"/>
  <c r="Q16" i="60"/>
  <c r="Q15" i="60"/>
  <c r="S15" i="60" s="1"/>
  <c r="Q14" i="60"/>
  <c r="S14" i="60" s="1"/>
  <c r="Q13" i="60"/>
  <c r="S13" i="60" s="1"/>
  <c r="Q12" i="60"/>
  <c r="S12" i="60" s="1"/>
  <c r="Q11" i="60"/>
  <c r="Q10" i="60"/>
  <c r="S10" i="60" s="1"/>
  <c r="Q9" i="60"/>
  <c r="S9" i="60" s="1"/>
  <c r="Q8" i="60"/>
  <c r="Q7" i="60"/>
  <c r="S7" i="60" s="1"/>
  <c r="N16" i="60"/>
  <c r="AH67" i="60"/>
  <c r="P16" i="60"/>
  <c r="M16" i="60"/>
  <c r="K16" i="60"/>
  <c r="AZ48" i="62" l="1"/>
  <c r="AV52" i="62"/>
  <c r="AZ56" i="62"/>
  <c r="AV60" i="62"/>
  <c r="AZ55" i="62"/>
  <c r="AZ63" i="62"/>
  <c r="AZ39" i="62"/>
  <c r="AZ47" i="62"/>
  <c r="AV59" i="62"/>
  <c r="AR31" i="62"/>
  <c r="AZ31" i="62"/>
  <c r="S8" i="60"/>
  <c r="Q17" i="60"/>
  <c r="S17" i="60" s="1"/>
  <c r="AR32" i="62"/>
  <c r="AV28" i="62"/>
  <c r="AV68" i="62" s="1"/>
  <c r="AV27" i="62"/>
  <c r="AV67" i="62" s="1"/>
  <c r="AX28" i="62"/>
  <c r="AX68" i="62" s="1"/>
  <c r="AX36" i="62"/>
  <c r="AX44" i="62"/>
  <c r="AZ64" i="62"/>
  <c r="BB32" i="62"/>
  <c r="BB40" i="62"/>
  <c r="BB48" i="62"/>
  <c r="BB64" i="62"/>
  <c r="AT47" i="62"/>
  <c r="AT31" i="62"/>
  <c r="AT39" i="62"/>
  <c r="AR56" i="62"/>
  <c r="BD56" i="62" s="1"/>
  <c r="AT32" i="62"/>
  <c r="AR55" i="62"/>
  <c r="BD55" i="62" s="1"/>
  <c r="AZ27" i="62"/>
  <c r="AZ67" i="62" s="1"/>
  <c r="AR28" i="62"/>
  <c r="AZ35" i="62"/>
  <c r="AR36" i="62"/>
  <c r="BD36" i="62" s="1"/>
  <c r="AZ36" i="62"/>
  <c r="AV39" i="62"/>
  <c r="AZ44" i="62"/>
  <c r="AV47" i="62"/>
  <c r="AX52" i="62"/>
  <c r="BB55" i="62"/>
  <c r="AT56" i="62"/>
  <c r="AX59" i="62"/>
  <c r="AX60" i="62"/>
  <c r="AT63" i="62"/>
  <c r="BB63" i="62"/>
  <c r="AR27" i="62"/>
  <c r="AZ28" i="62"/>
  <c r="AZ68" i="62" s="1"/>
  <c r="AV31" i="62"/>
  <c r="AV32" i="62"/>
  <c r="AR35" i="62"/>
  <c r="BD35" i="62" s="1"/>
  <c r="AD39" i="62"/>
  <c r="AV40" i="62"/>
  <c r="AZ43" i="62"/>
  <c r="AV48" i="62"/>
  <c r="AX51" i="62"/>
  <c r="AT55" i="62"/>
  <c r="BB56" i="62"/>
  <c r="AT27" i="62"/>
  <c r="AT67" i="62" s="1"/>
  <c r="BB27" i="62"/>
  <c r="BB67" i="62" s="1"/>
  <c r="AT28" i="62"/>
  <c r="BB28" i="62"/>
  <c r="BB68" i="62" s="1"/>
  <c r="AX31" i="62"/>
  <c r="AX32" i="62"/>
  <c r="AT35" i="62"/>
  <c r="BB35" i="62"/>
  <c r="AT36" i="62"/>
  <c r="BB36" i="62"/>
  <c r="AX39" i="62"/>
  <c r="AX40" i="62"/>
  <c r="AT43" i="62"/>
  <c r="BB43" i="62"/>
  <c r="BB44" i="62"/>
  <c r="AX47" i="62"/>
  <c r="AX48" i="62"/>
  <c r="AR51" i="62"/>
  <c r="BD51" i="62" s="1"/>
  <c r="AZ51" i="62"/>
  <c r="AR52" i="62"/>
  <c r="BD52" i="62" s="1"/>
  <c r="AZ52" i="62"/>
  <c r="AV55" i="62"/>
  <c r="AV56" i="62"/>
  <c r="AZ59" i="62"/>
  <c r="AR60" i="62"/>
  <c r="BD60" i="62" s="1"/>
  <c r="AZ60" i="62"/>
  <c r="AF61" i="62"/>
  <c r="AV63" i="62"/>
  <c r="AV64" i="62"/>
  <c r="AR59" i="62"/>
  <c r="BD59" i="62" s="1"/>
  <c r="AR40" i="62"/>
  <c r="BD40" i="62" s="1"/>
  <c r="AT60" i="62"/>
  <c r="AT40" i="62"/>
  <c r="AR64" i="62"/>
  <c r="BD64" i="62" s="1"/>
  <c r="AR44" i="62"/>
  <c r="BD44" i="62" s="1"/>
  <c r="AT64" i="62"/>
  <c r="AT44" i="62"/>
  <c r="AR48" i="62"/>
  <c r="BD48" i="62" s="1"/>
  <c r="AT48" i="62"/>
  <c r="Q17" i="62"/>
  <c r="AR39" i="62"/>
  <c r="BD39" i="62" s="1"/>
  <c r="AR63" i="62"/>
  <c r="BD63" i="62" s="1"/>
  <c r="AR43" i="62"/>
  <c r="BD43" i="62" s="1"/>
  <c r="AR47" i="62"/>
  <c r="BD47" i="62" s="1"/>
  <c r="AF45" i="62"/>
  <c r="G12" i="62" s="1"/>
  <c r="AB67" i="62"/>
  <c r="AF57" i="62"/>
  <c r="G15" i="62" s="1"/>
  <c r="AF33" i="62"/>
  <c r="G9" i="62" s="1"/>
  <c r="P64" i="62"/>
  <c r="F68" i="62"/>
  <c r="AB68" i="62"/>
  <c r="AD44" i="62"/>
  <c r="J68" i="62"/>
  <c r="P60" i="62"/>
  <c r="AD63" i="62"/>
  <c r="H67" i="62"/>
  <c r="H68" i="62"/>
  <c r="P31" i="62"/>
  <c r="D68" i="62"/>
  <c r="P43" i="62"/>
  <c r="AF43" i="62" s="1"/>
  <c r="K11" i="62" s="1"/>
  <c r="M11" i="62" s="1"/>
  <c r="P51" i="62"/>
  <c r="P52" i="62"/>
  <c r="AF53" i="62"/>
  <c r="G14" i="62" s="1"/>
  <c r="J14" i="62" s="1"/>
  <c r="AD56" i="62"/>
  <c r="AD64" i="62"/>
  <c r="L67" i="62"/>
  <c r="P48" i="62"/>
  <c r="P56" i="62"/>
  <c r="AD35" i="62"/>
  <c r="L68" i="62"/>
  <c r="N67" i="62"/>
  <c r="J67" i="62"/>
  <c r="P35" i="62"/>
  <c r="P36" i="62"/>
  <c r="AF37" i="62"/>
  <c r="G10" i="62" s="1"/>
  <c r="I10" i="62" s="1"/>
  <c r="AD40" i="62"/>
  <c r="AD48" i="62"/>
  <c r="AD47" i="62"/>
  <c r="P55" i="62"/>
  <c r="R67" i="62"/>
  <c r="AD28" i="62"/>
  <c r="P32" i="62"/>
  <c r="P40" i="62"/>
  <c r="AF41" i="62"/>
  <c r="G11" i="62" s="1"/>
  <c r="AD32" i="62"/>
  <c r="P63" i="62"/>
  <c r="AD31" i="62"/>
  <c r="P39" i="62"/>
  <c r="AD52" i="62"/>
  <c r="F67" i="62"/>
  <c r="T68" i="62"/>
  <c r="P65" i="62"/>
  <c r="Z68" i="62"/>
  <c r="V67" i="62"/>
  <c r="V68" i="62"/>
  <c r="AD55" i="62"/>
  <c r="AD65" i="62"/>
  <c r="X67" i="62"/>
  <c r="X68" i="62"/>
  <c r="P44" i="62"/>
  <c r="AF44" i="62" s="1"/>
  <c r="N11" i="62" s="1"/>
  <c r="P11" i="62" s="1"/>
  <c r="P47" i="62"/>
  <c r="P59" i="62"/>
  <c r="AF29" i="62"/>
  <c r="G8" i="62" s="1"/>
  <c r="J8" i="62" s="1"/>
  <c r="Z67" i="62"/>
  <c r="AD36" i="62"/>
  <c r="AD51" i="62"/>
  <c r="AD59" i="62"/>
  <c r="AD60" i="62"/>
  <c r="I13" i="62"/>
  <c r="J13" i="62"/>
  <c r="I14" i="62"/>
  <c r="I9" i="62"/>
  <c r="J9" i="62"/>
  <c r="J12" i="62"/>
  <c r="I12" i="62"/>
  <c r="J10" i="62"/>
  <c r="I15" i="62"/>
  <c r="J15" i="62"/>
  <c r="I11" i="62"/>
  <c r="J11" i="62"/>
  <c r="P27" i="62"/>
  <c r="S8" i="62"/>
  <c r="R68" i="62"/>
  <c r="P28" i="62"/>
  <c r="AF25" i="62"/>
  <c r="G7" i="62" s="1"/>
  <c r="AD27" i="62"/>
  <c r="T67" i="62"/>
  <c r="D67" i="62"/>
  <c r="N68" i="62"/>
  <c r="G16" i="60"/>
  <c r="J29" i="60"/>
  <c r="H53" i="60"/>
  <c r="L29" i="60"/>
  <c r="V29" i="60"/>
  <c r="R29" i="60"/>
  <c r="AB65" i="60"/>
  <c r="Z65" i="60"/>
  <c r="X65" i="60"/>
  <c r="V65" i="60"/>
  <c r="T65" i="60"/>
  <c r="R65" i="60"/>
  <c r="N65" i="60"/>
  <c r="BB65" i="60" s="1"/>
  <c r="L65" i="60"/>
  <c r="J65" i="60"/>
  <c r="H65" i="60"/>
  <c r="F65" i="60"/>
  <c r="D65" i="60"/>
  <c r="AR65" i="60" s="1"/>
  <c r="BD65" i="60" s="1"/>
  <c r="AB64" i="60"/>
  <c r="Z64" i="60"/>
  <c r="X64" i="60"/>
  <c r="V64" i="60"/>
  <c r="T64" i="60"/>
  <c r="R64" i="60"/>
  <c r="N64" i="60"/>
  <c r="BB64" i="60" s="1"/>
  <c r="L64" i="60"/>
  <c r="J64" i="60"/>
  <c r="H64" i="60"/>
  <c r="F64" i="60"/>
  <c r="D64" i="60"/>
  <c r="AB61" i="60"/>
  <c r="Z61" i="60"/>
  <c r="X61" i="60"/>
  <c r="V61" i="60"/>
  <c r="T61" i="60"/>
  <c r="R61" i="60"/>
  <c r="N61" i="60"/>
  <c r="BB61" i="60" s="1"/>
  <c r="L61" i="60"/>
  <c r="J61" i="60"/>
  <c r="H61" i="60"/>
  <c r="F61" i="60"/>
  <c r="D61" i="60"/>
  <c r="AR61" i="60" s="1"/>
  <c r="BD61" i="60" s="1"/>
  <c r="AB60" i="60"/>
  <c r="Z60" i="60"/>
  <c r="X60" i="60"/>
  <c r="V60" i="60"/>
  <c r="T60" i="60"/>
  <c r="R60" i="60"/>
  <c r="N60" i="60"/>
  <c r="BB60" i="60" s="1"/>
  <c r="L60" i="60"/>
  <c r="J60" i="60"/>
  <c r="H60" i="60"/>
  <c r="F60" i="60"/>
  <c r="D60" i="60"/>
  <c r="AB57" i="60"/>
  <c r="Z57" i="60"/>
  <c r="X57" i="60"/>
  <c r="V57" i="60"/>
  <c r="T57" i="60"/>
  <c r="R57" i="60"/>
  <c r="N57" i="60"/>
  <c r="BB57" i="60" s="1"/>
  <c r="L57" i="60"/>
  <c r="J57" i="60"/>
  <c r="H57" i="60"/>
  <c r="F57" i="60"/>
  <c r="D57" i="60"/>
  <c r="AR57" i="60" s="1"/>
  <c r="BD57" i="60" s="1"/>
  <c r="AB56" i="60"/>
  <c r="Z56" i="60"/>
  <c r="X56" i="60"/>
  <c r="V56" i="60"/>
  <c r="T56" i="60"/>
  <c r="R56" i="60"/>
  <c r="N56" i="60"/>
  <c r="BB56" i="60" s="1"/>
  <c r="L56" i="60"/>
  <c r="J56" i="60"/>
  <c r="H56" i="60"/>
  <c r="F56" i="60"/>
  <c r="D56" i="60"/>
  <c r="AB53" i="60"/>
  <c r="Z53" i="60"/>
  <c r="X53" i="60"/>
  <c r="V53" i="60"/>
  <c r="T53" i="60"/>
  <c r="R53" i="60"/>
  <c r="N53" i="60"/>
  <c r="BB53" i="60" s="1"/>
  <c r="L53" i="60"/>
  <c r="J53" i="60"/>
  <c r="F53" i="60"/>
  <c r="D53" i="60"/>
  <c r="AR53" i="60" s="1"/>
  <c r="BD53" i="60" s="1"/>
  <c r="AB52" i="60"/>
  <c r="Z52" i="60"/>
  <c r="X52" i="60"/>
  <c r="V52" i="60"/>
  <c r="T52" i="60"/>
  <c r="R52" i="60"/>
  <c r="N52" i="60"/>
  <c r="L52" i="60"/>
  <c r="J52" i="60"/>
  <c r="H52" i="60"/>
  <c r="F52" i="60"/>
  <c r="D52" i="60"/>
  <c r="AB49" i="60"/>
  <c r="Z49" i="60"/>
  <c r="X49" i="60"/>
  <c r="V49" i="60"/>
  <c r="T49" i="60"/>
  <c r="R49" i="60"/>
  <c r="N49" i="60"/>
  <c r="L49" i="60"/>
  <c r="AZ49" i="60" s="1"/>
  <c r="J49" i="60"/>
  <c r="H49" i="60"/>
  <c r="F49" i="60"/>
  <c r="D49" i="60"/>
  <c r="AB48" i="60"/>
  <c r="Z48" i="60"/>
  <c r="X48" i="60"/>
  <c r="V48" i="60"/>
  <c r="T48" i="60"/>
  <c r="R48" i="60"/>
  <c r="N48" i="60"/>
  <c r="L48" i="60"/>
  <c r="J48" i="60"/>
  <c r="H48" i="60"/>
  <c r="F48" i="60"/>
  <c r="D48" i="60"/>
  <c r="AB45" i="60"/>
  <c r="Z45" i="60"/>
  <c r="X45" i="60"/>
  <c r="V45" i="60"/>
  <c r="T45" i="60"/>
  <c r="R45" i="60"/>
  <c r="N45" i="60"/>
  <c r="L45" i="60"/>
  <c r="AZ45" i="60" s="1"/>
  <c r="J45" i="60"/>
  <c r="H45" i="60"/>
  <c r="F45" i="60"/>
  <c r="D45" i="60"/>
  <c r="AB44" i="60"/>
  <c r="Z44" i="60"/>
  <c r="X44" i="60"/>
  <c r="V44" i="60"/>
  <c r="T44" i="60"/>
  <c r="R44" i="60"/>
  <c r="N44" i="60"/>
  <c r="L44" i="60"/>
  <c r="J44" i="60"/>
  <c r="H44" i="60"/>
  <c r="F44" i="60"/>
  <c r="D44" i="60"/>
  <c r="AB41" i="60"/>
  <c r="Z41" i="60"/>
  <c r="X41" i="60"/>
  <c r="V41" i="60"/>
  <c r="T41" i="60"/>
  <c r="R41" i="60"/>
  <c r="N41" i="60"/>
  <c r="L41" i="60"/>
  <c r="AZ41" i="60" s="1"/>
  <c r="J41" i="60"/>
  <c r="H41" i="60"/>
  <c r="F41" i="60"/>
  <c r="D41" i="60"/>
  <c r="AB40" i="60"/>
  <c r="Z40" i="60"/>
  <c r="X40" i="60"/>
  <c r="V40" i="60"/>
  <c r="T40" i="60"/>
  <c r="R40" i="60"/>
  <c r="N40" i="60"/>
  <c r="L40" i="60"/>
  <c r="J40" i="60"/>
  <c r="H40" i="60"/>
  <c r="F40" i="60"/>
  <c r="D40" i="60"/>
  <c r="AB37" i="60"/>
  <c r="Z37" i="60"/>
  <c r="X37" i="60"/>
  <c r="V37" i="60"/>
  <c r="T37" i="60"/>
  <c r="R37" i="60"/>
  <c r="N37" i="60"/>
  <c r="L37" i="60"/>
  <c r="J37" i="60"/>
  <c r="H37" i="60"/>
  <c r="F37" i="60"/>
  <c r="D37" i="60"/>
  <c r="AB36" i="60"/>
  <c r="Z36" i="60"/>
  <c r="X36" i="60"/>
  <c r="V36" i="60"/>
  <c r="T36" i="60"/>
  <c r="R36" i="60"/>
  <c r="N36" i="60"/>
  <c r="L36" i="60"/>
  <c r="J36" i="60"/>
  <c r="H36" i="60"/>
  <c r="F36" i="60"/>
  <c r="D36" i="60"/>
  <c r="AB33" i="60"/>
  <c r="Z33" i="60"/>
  <c r="X33" i="60"/>
  <c r="V33" i="60"/>
  <c r="T33" i="60"/>
  <c r="R33" i="60"/>
  <c r="N33" i="60"/>
  <c r="L33" i="60"/>
  <c r="J33" i="60"/>
  <c r="H33" i="60"/>
  <c r="F33" i="60"/>
  <c r="D33" i="60"/>
  <c r="AB32" i="60"/>
  <c r="Z32" i="60"/>
  <c r="X32" i="60"/>
  <c r="V32" i="60"/>
  <c r="T32" i="60"/>
  <c r="R32" i="60"/>
  <c r="N32" i="60"/>
  <c r="L32" i="60"/>
  <c r="J32" i="60"/>
  <c r="H32" i="60"/>
  <c r="F32" i="60"/>
  <c r="D32" i="60"/>
  <c r="AB29" i="60"/>
  <c r="Z29" i="60"/>
  <c r="X29" i="60"/>
  <c r="T29" i="60"/>
  <c r="N29" i="60"/>
  <c r="BB29" i="60" s="1"/>
  <c r="BB69" i="60" s="1"/>
  <c r="N28" i="60"/>
  <c r="L28" i="60"/>
  <c r="J28" i="60"/>
  <c r="H29" i="60"/>
  <c r="H28" i="60"/>
  <c r="F29" i="60"/>
  <c r="F28" i="60"/>
  <c r="D29" i="60"/>
  <c r="AR29" i="60" s="1"/>
  <c r="D28" i="60"/>
  <c r="AZ40" i="60" l="1"/>
  <c r="AZ44" i="60"/>
  <c r="AZ48" i="60"/>
  <c r="AZ52" i="60"/>
  <c r="AR36" i="60"/>
  <c r="AR40" i="60"/>
  <c r="BD40" i="60" s="1"/>
  <c r="AR44" i="60"/>
  <c r="BD44" i="60" s="1"/>
  <c r="AR48" i="60"/>
  <c r="BD48" i="60" s="1"/>
  <c r="AR52" i="60"/>
  <c r="BD52" i="60" s="1"/>
  <c r="AT56" i="60"/>
  <c r="AT60" i="60"/>
  <c r="AT64" i="60"/>
  <c r="AR68" i="62"/>
  <c r="AR32" i="60"/>
  <c r="AZ37" i="60"/>
  <c r="AZ36" i="60"/>
  <c r="AZ33" i="60"/>
  <c r="AZ32" i="60"/>
  <c r="AZ53" i="60"/>
  <c r="AZ57" i="60"/>
  <c r="AZ61" i="60"/>
  <c r="AZ65" i="60"/>
  <c r="AX65" i="60"/>
  <c r="AX33" i="60"/>
  <c r="AX37" i="60"/>
  <c r="AX41" i="60"/>
  <c r="AX45" i="60"/>
  <c r="AX49" i="60"/>
  <c r="AR33" i="60"/>
  <c r="AR37" i="60"/>
  <c r="AR41" i="60"/>
  <c r="BD41" i="60" s="1"/>
  <c r="AR45" i="60"/>
  <c r="BD45" i="60" s="1"/>
  <c r="AR49" i="60"/>
  <c r="BD49" i="60" s="1"/>
  <c r="AT57" i="60"/>
  <c r="AT61" i="60"/>
  <c r="AT65" i="60"/>
  <c r="AZ56" i="60"/>
  <c r="AZ60" i="60"/>
  <c r="AZ64" i="60"/>
  <c r="AX32" i="60"/>
  <c r="AX36" i="60"/>
  <c r="AX40" i="60"/>
  <c r="AX44" i="60"/>
  <c r="AX48" i="60"/>
  <c r="AX52" i="60"/>
  <c r="AR56" i="60"/>
  <c r="BD56" i="60" s="1"/>
  <c r="AR60" i="60"/>
  <c r="BD60" i="60" s="1"/>
  <c r="AR64" i="60"/>
  <c r="BD64" i="60" s="1"/>
  <c r="I8" i="62"/>
  <c r="Q19" i="60"/>
  <c r="S19" i="60" s="1"/>
  <c r="S17" i="62"/>
  <c r="BD31" i="62"/>
  <c r="BD32" i="62"/>
  <c r="AT68" i="62"/>
  <c r="BD27" i="62"/>
  <c r="BD67" i="62" s="1"/>
  <c r="G17" i="62"/>
  <c r="AG4" i="62" s="1"/>
  <c r="AG6" i="62" s="1"/>
  <c r="AG7" i="62" s="1"/>
  <c r="AR67" i="62"/>
  <c r="BD28" i="62"/>
  <c r="BD68" i="62" s="1"/>
  <c r="AF39" i="62"/>
  <c r="K10" i="62" s="1"/>
  <c r="M10" i="62" s="1"/>
  <c r="AR69" i="60"/>
  <c r="BD29" i="60"/>
  <c r="BD69" i="60" s="1"/>
  <c r="AT29" i="60"/>
  <c r="AT69" i="60" s="1"/>
  <c r="AT32" i="60"/>
  <c r="BB32" i="60"/>
  <c r="AT33" i="60"/>
  <c r="BB33" i="60"/>
  <c r="AT36" i="60"/>
  <c r="BB36" i="60"/>
  <c r="AT37" i="60"/>
  <c r="BB37" i="60"/>
  <c r="AT40" i="60"/>
  <c r="BB40" i="60"/>
  <c r="AT41" i="60"/>
  <c r="BB41" i="60"/>
  <c r="AT44" i="60"/>
  <c r="BB44" i="60"/>
  <c r="AT45" i="60"/>
  <c r="BB45" i="60"/>
  <c r="AT48" i="60"/>
  <c r="BB48" i="60"/>
  <c r="AT49" i="60"/>
  <c r="BB49" i="60"/>
  <c r="AT52" i="60"/>
  <c r="BB52" i="60"/>
  <c r="AT53" i="60"/>
  <c r="AV56" i="60"/>
  <c r="AV57" i="60"/>
  <c r="AV60" i="60"/>
  <c r="AV61" i="60"/>
  <c r="AV64" i="60"/>
  <c r="AV65" i="60"/>
  <c r="AZ29" i="60"/>
  <c r="AZ69" i="60" s="1"/>
  <c r="AF32" i="62"/>
  <c r="N8" i="62" s="1"/>
  <c r="P8" i="62" s="1"/>
  <c r="AV32" i="60"/>
  <c r="AV33" i="60"/>
  <c r="AV37" i="60"/>
  <c r="AV40" i="60"/>
  <c r="AV41" i="60"/>
  <c r="AV45" i="60"/>
  <c r="AV49" i="60"/>
  <c r="AX53" i="60"/>
  <c r="AX56" i="60"/>
  <c r="AX57" i="60"/>
  <c r="AX60" i="60"/>
  <c r="AX61" i="60"/>
  <c r="AX64" i="60"/>
  <c r="AX29" i="60"/>
  <c r="AX69" i="60" s="1"/>
  <c r="AV44" i="60"/>
  <c r="AV52" i="60"/>
  <c r="AV36" i="60"/>
  <c r="AV48" i="60"/>
  <c r="AV53" i="60"/>
  <c r="AV29" i="60"/>
  <c r="AV69" i="60" s="1"/>
  <c r="AF64" i="62"/>
  <c r="AF60" i="62"/>
  <c r="N15" i="62" s="1"/>
  <c r="P15" i="62" s="1"/>
  <c r="AF52" i="62"/>
  <c r="N13" i="62" s="1"/>
  <c r="P13" i="62" s="1"/>
  <c r="AF59" i="62"/>
  <c r="K15" i="62" s="1"/>
  <c r="M15" i="62" s="1"/>
  <c r="AF40" i="62"/>
  <c r="N10" i="62" s="1"/>
  <c r="P10" i="62" s="1"/>
  <c r="AD68" i="62"/>
  <c r="AF48" i="62"/>
  <c r="N12" i="62" s="1"/>
  <c r="P12" i="62" s="1"/>
  <c r="AF47" i="62"/>
  <c r="K12" i="62" s="1"/>
  <c r="M12" i="62" s="1"/>
  <c r="AF63" i="62"/>
  <c r="AF35" i="62"/>
  <c r="K9" i="62" s="1"/>
  <c r="M9" i="62" s="1"/>
  <c r="AF51" i="62"/>
  <c r="K13" i="62" s="1"/>
  <c r="M13" i="62" s="1"/>
  <c r="AF31" i="62"/>
  <c r="K8" i="62" s="1"/>
  <c r="M8" i="62" s="1"/>
  <c r="AF55" i="62"/>
  <c r="K14" i="62" s="1"/>
  <c r="M14" i="62" s="1"/>
  <c r="AF36" i="62"/>
  <c r="N9" i="62" s="1"/>
  <c r="P9" i="62" s="1"/>
  <c r="AD67" i="62"/>
  <c r="AF65" i="62"/>
  <c r="AF56" i="62"/>
  <c r="N14" i="62" s="1"/>
  <c r="P14" i="62" s="1"/>
  <c r="J7" i="62"/>
  <c r="I7" i="62"/>
  <c r="P68" i="62"/>
  <c r="AF28" i="62"/>
  <c r="N7" i="62" s="1"/>
  <c r="P67" i="62"/>
  <c r="AF27" i="62"/>
  <c r="K7" i="62" s="1"/>
  <c r="H69" i="60"/>
  <c r="V69" i="60"/>
  <c r="AB69" i="60"/>
  <c r="N69" i="60"/>
  <c r="Z69" i="60"/>
  <c r="L69" i="60"/>
  <c r="AD48" i="60"/>
  <c r="X69" i="60"/>
  <c r="P32" i="60"/>
  <c r="P60" i="60"/>
  <c r="P52" i="60"/>
  <c r="J69" i="60"/>
  <c r="P56" i="60"/>
  <c r="P36" i="60"/>
  <c r="P64" i="60"/>
  <c r="P48" i="60"/>
  <c r="P44" i="60"/>
  <c r="AD56" i="60"/>
  <c r="P40" i="60"/>
  <c r="AD32" i="60"/>
  <c r="AD33" i="60"/>
  <c r="AD36" i="60"/>
  <c r="AD37" i="60"/>
  <c r="AD40" i="60"/>
  <c r="AD41" i="60"/>
  <c r="AD44" i="60"/>
  <c r="AD45" i="60"/>
  <c r="AD49" i="60"/>
  <c r="AD52" i="60"/>
  <c r="AD60" i="60"/>
  <c r="AD64" i="60"/>
  <c r="AD53" i="60"/>
  <c r="AD57" i="60"/>
  <c r="P29" i="60"/>
  <c r="P57" i="60"/>
  <c r="F69" i="60"/>
  <c r="P37" i="60"/>
  <c r="P45" i="60"/>
  <c r="P49" i="60"/>
  <c r="P53" i="60"/>
  <c r="P65" i="60"/>
  <c r="T69" i="60"/>
  <c r="R69" i="60"/>
  <c r="AD65" i="60"/>
  <c r="D69" i="60"/>
  <c r="AD29" i="60"/>
  <c r="P61" i="60"/>
  <c r="P33" i="60"/>
  <c r="AD61" i="60"/>
  <c r="P41" i="60"/>
  <c r="BD36" i="60" l="1"/>
  <c r="BD37" i="60"/>
  <c r="BD32" i="60"/>
  <c r="BD33" i="60"/>
  <c r="I17" i="62"/>
  <c r="J17" i="62"/>
  <c r="N17" i="62"/>
  <c r="P7" i="62"/>
  <c r="K17" i="62"/>
  <c r="AF29" i="60"/>
  <c r="N7" i="60" s="1"/>
  <c r="AF68" i="62"/>
  <c r="AF67" i="62"/>
  <c r="M7" i="62"/>
  <c r="AF33" i="60"/>
  <c r="N8" i="60" s="1"/>
  <c r="AF60" i="60"/>
  <c r="K15" i="60" s="1"/>
  <c r="M15" i="60" s="1"/>
  <c r="AF32" i="60"/>
  <c r="K8" i="60" s="1"/>
  <c r="AF48" i="60"/>
  <c r="K12" i="60" s="1"/>
  <c r="M12" i="60" s="1"/>
  <c r="AF52" i="60"/>
  <c r="K13" i="60" s="1"/>
  <c r="M13" i="60" s="1"/>
  <c r="AF41" i="60"/>
  <c r="AF45" i="60"/>
  <c r="AF37" i="60"/>
  <c r="AF56" i="60"/>
  <c r="K14" i="60" s="1"/>
  <c r="M14" i="60" s="1"/>
  <c r="AF53" i="60"/>
  <c r="AF40" i="60"/>
  <c r="K10" i="60" s="1"/>
  <c r="M10" i="60" s="1"/>
  <c r="AF49" i="60"/>
  <c r="AF36" i="60"/>
  <c r="K9" i="60" s="1"/>
  <c r="M9" i="60" s="1"/>
  <c r="AF64" i="60"/>
  <c r="AF57" i="60"/>
  <c r="AF44" i="60"/>
  <c r="K11" i="60" s="1"/>
  <c r="M11" i="60" s="1"/>
  <c r="AF65" i="60"/>
  <c r="AD69" i="60"/>
  <c r="AF61" i="60"/>
  <c r="P69" i="60"/>
  <c r="G56" i="53"/>
  <c r="AI73" i="60"/>
  <c r="AD67" i="60"/>
  <c r="AB67" i="60"/>
  <c r="Z67" i="60"/>
  <c r="X67" i="60"/>
  <c r="V67" i="60"/>
  <c r="T67" i="60"/>
  <c r="R67" i="60"/>
  <c r="P67" i="60"/>
  <c r="N67" i="60"/>
  <c r="L67" i="60"/>
  <c r="J67" i="60"/>
  <c r="H67" i="60"/>
  <c r="F67" i="60"/>
  <c r="D67" i="60"/>
  <c r="AB66" i="60"/>
  <c r="Z66" i="60"/>
  <c r="X66" i="60"/>
  <c r="V66" i="60"/>
  <c r="T66" i="60"/>
  <c r="R66" i="60"/>
  <c r="N66" i="60"/>
  <c r="L66" i="60"/>
  <c r="J66" i="60"/>
  <c r="H66" i="60"/>
  <c r="F66" i="60"/>
  <c r="D66" i="60"/>
  <c r="AD62" i="60"/>
  <c r="P62" i="60"/>
  <c r="AD58" i="60"/>
  <c r="P58" i="60"/>
  <c r="AD54" i="60"/>
  <c r="P54" i="60"/>
  <c r="AD50" i="60"/>
  <c r="P50" i="60"/>
  <c r="AD46" i="60"/>
  <c r="P46" i="60"/>
  <c r="AD42" i="60"/>
  <c r="P42" i="60"/>
  <c r="AD38" i="60"/>
  <c r="P38" i="60"/>
  <c r="AD34" i="60"/>
  <c r="P34" i="60"/>
  <c r="N68" i="60"/>
  <c r="L68" i="60"/>
  <c r="AD30" i="60"/>
  <c r="P30" i="60"/>
  <c r="AB28" i="60"/>
  <c r="Z28" i="60"/>
  <c r="X28" i="60"/>
  <c r="V28" i="60"/>
  <c r="T28" i="60"/>
  <c r="R28" i="60"/>
  <c r="AR28" i="60" s="1"/>
  <c r="P28" i="60"/>
  <c r="J68" i="60"/>
  <c r="H68" i="60"/>
  <c r="F68" i="60"/>
  <c r="D68" i="60"/>
  <c r="AD26" i="60"/>
  <c r="P26" i="60"/>
  <c r="J16" i="60"/>
  <c r="I16" i="60"/>
  <c r="K17" i="60" l="1"/>
  <c r="K19" i="60" s="1"/>
  <c r="M17" i="62"/>
  <c r="P8" i="60"/>
  <c r="P17" i="62"/>
  <c r="AR68" i="60"/>
  <c r="BD28" i="60"/>
  <c r="BD68" i="60" s="1"/>
  <c r="Z68" i="60"/>
  <c r="AZ28" i="60"/>
  <c r="AZ68" i="60" s="1"/>
  <c r="T68" i="60"/>
  <c r="AT28" i="60"/>
  <c r="AT68" i="60" s="1"/>
  <c r="AB68" i="60"/>
  <c r="BB28" i="60"/>
  <c r="BB68" i="60" s="1"/>
  <c r="X68" i="60"/>
  <c r="AX28" i="60"/>
  <c r="AX68" i="60" s="1"/>
  <c r="M8" i="60"/>
  <c r="V68" i="60"/>
  <c r="AV28" i="60"/>
  <c r="AV68" i="60" s="1"/>
  <c r="AF26" i="60"/>
  <c r="P7" i="60"/>
  <c r="N12" i="60"/>
  <c r="P12" i="60" s="1"/>
  <c r="N9" i="60"/>
  <c r="P9" i="60" s="1"/>
  <c r="N13" i="60"/>
  <c r="P13" i="60" s="1"/>
  <c r="N15" i="60"/>
  <c r="P15" i="60" s="1"/>
  <c r="N11" i="60"/>
  <c r="P11" i="60" s="1"/>
  <c r="N10" i="60"/>
  <c r="N14" i="60"/>
  <c r="P14" i="60" s="1"/>
  <c r="AF58" i="60"/>
  <c r="AF62" i="60"/>
  <c r="AF50" i="60"/>
  <c r="G13" i="60" s="1"/>
  <c r="AF34" i="60"/>
  <c r="G9" i="60" s="1"/>
  <c r="AF54" i="60"/>
  <c r="G14" i="60" s="1"/>
  <c r="AD28" i="60"/>
  <c r="AD68" i="60" s="1"/>
  <c r="AF38" i="60"/>
  <c r="G10" i="60" s="1"/>
  <c r="AF42" i="60"/>
  <c r="G11" i="60" s="1"/>
  <c r="P66" i="60"/>
  <c r="AD66" i="60"/>
  <c r="AF30" i="60"/>
  <c r="G8" i="60" s="1"/>
  <c r="AF46" i="60"/>
  <c r="G12" i="60" s="1"/>
  <c r="AF69" i="60"/>
  <c r="P68" i="60"/>
  <c r="R68" i="60"/>
  <c r="G7" i="60"/>
  <c r="N17" i="60" l="1"/>
  <c r="P17" i="60" s="1"/>
  <c r="G17" i="60"/>
  <c r="G19" i="60" s="1"/>
  <c r="P10" i="60"/>
  <c r="G15" i="60"/>
  <c r="J15" i="60" s="1"/>
  <c r="I13" i="60"/>
  <c r="J13" i="60"/>
  <c r="I7" i="60"/>
  <c r="AF68" i="60"/>
  <c r="M19" i="60" s="1"/>
  <c r="AF28" i="60"/>
  <c r="AF66" i="60"/>
  <c r="J17" i="60" l="1"/>
  <c r="I17" i="60"/>
  <c r="M17" i="60"/>
  <c r="E12" i="53"/>
  <c r="N19" i="60"/>
  <c r="I15" i="60"/>
  <c r="J8" i="60"/>
  <c r="I8" i="60"/>
  <c r="J12" i="60"/>
  <c r="I12" i="60"/>
  <c r="I9" i="60"/>
  <c r="J9" i="60"/>
  <c r="J7" i="60"/>
  <c r="J11" i="60"/>
  <c r="I11" i="60"/>
  <c r="J14" i="60"/>
  <c r="I14" i="60"/>
  <c r="I10" i="60"/>
  <c r="J10" i="60"/>
  <c r="P19" i="60" l="1"/>
  <c r="I19" i="60"/>
  <c r="J19" i="60"/>
  <c r="AG4" i="60"/>
  <c r="AG6" i="60" s="1"/>
  <c r="AG7" i="60" s="1"/>
  <c r="G29" i="40"/>
  <c r="E13" i="53" l="1"/>
  <c r="F65" i="52"/>
  <c r="D20" i="6" l="1"/>
  <c r="F29" i="59" l="1"/>
  <c r="CE45" i="42" l="1"/>
  <c r="CA45" i="42"/>
  <c r="BW45" i="42"/>
  <c r="BS45" i="42"/>
  <c r="BO45" i="42"/>
  <c r="BK45" i="42"/>
  <c r="BG45" i="42"/>
  <c r="BC45" i="42"/>
  <c r="AW45" i="42"/>
  <c r="AQ45" i="42"/>
  <c r="AM45" i="42"/>
  <c r="AI45" i="42"/>
  <c r="AD45" i="42"/>
  <c r="X45" i="42"/>
  <c r="CI39" i="42"/>
  <c r="CI40" i="42"/>
  <c r="CI41" i="42"/>
  <c r="CI42" i="42"/>
  <c r="CI44" i="42"/>
  <c r="CI43" i="42"/>
  <c r="CI38" i="42"/>
  <c r="CI37" i="42"/>
  <c r="CI45" i="42" l="1"/>
  <c r="F37" i="33" l="1"/>
  <c r="D17" i="6" l="1"/>
  <c r="E10" i="6"/>
  <c r="D5" i="6" s="1"/>
  <c r="O15" i="70" s="1"/>
  <c r="E15" i="70" l="1"/>
  <c r="V15" i="70"/>
  <c r="D24" i="6"/>
  <c r="J37" i="15"/>
  <c r="L40" i="14"/>
  <c r="A10" i="36"/>
  <c r="H33" i="36"/>
  <c r="H8" i="71" l="1"/>
  <c r="O8" i="71" s="1"/>
  <c r="F15" i="70"/>
  <c r="F14" i="70" s="1"/>
  <c r="F26" i="70" s="1"/>
  <c r="E14" i="70"/>
  <c r="Y15" i="70"/>
  <c r="Y25" i="70" s="1"/>
  <c r="V25" i="70"/>
  <c r="L67" i="10"/>
  <c r="H15" i="70" l="1"/>
  <c r="L15" i="70"/>
  <c r="N15" i="70" s="1"/>
  <c r="E53" i="53"/>
  <c r="AG9" i="60"/>
  <c r="AG10" i="60" s="1"/>
  <c r="E26" i="70"/>
  <c r="H25" i="70"/>
  <c r="K18" i="71" s="1"/>
  <c r="L25" i="70"/>
  <c r="H20" i="71"/>
  <c r="O20" i="71" s="1"/>
  <c r="H7" i="71"/>
  <c r="O7" i="71" s="1"/>
  <c r="I8" i="71"/>
  <c r="P42" i="50"/>
  <c r="F20" i="71" l="1"/>
  <c r="C7" i="10" s="1"/>
  <c r="L14" i="70"/>
  <c r="L26" i="70" s="1"/>
  <c r="E17" i="53" s="1"/>
  <c r="E16" i="53" s="1"/>
  <c r="H14" i="70"/>
  <c r="H26" i="70" s="1"/>
  <c r="K8" i="71"/>
  <c r="K7" i="71" s="1"/>
  <c r="K6" i="71" s="1"/>
  <c r="I20" i="71"/>
  <c r="I19" i="71" s="1"/>
  <c r="I7" i="71"/>
  <c r="I6" i="71" s="1"/>
  <c r="H6" i="71"/>
  <c r="O6" i="71" s="1"/>
  <c r="K31" i="71"/>
  <c r="K30" i="71"/>
  <c r="H19" i="71"/>
  <c r="O19" i="71" s="1"/>
  <c r="E40" i="45"/>
  <c r="G45" i="33"/>
  <c r="E37" i="46"/>
  <c r="D40" i="47"/>
  <c r="D40" i="48"/>
  <c r="H75" i="26"/>
  <c r="M35" i="44"/>
  <c r="D46" i="43"/>
  <c r="L50" i="42"/>
  <c r="I37" i="18"/>
  <c r="I29" i="17"/>
  <c r="I38" i="16"/>
  <c r="J39" i="13"/>
  <c r="O42" i="12"/>
  <c r="O39" i="8"/>
  <c r="H29" i="41"/>
  <c r="F30" i="39"/>
  <c r="P37" i="1"/>
  <c r="G13" i="1"/>
  <c r="P42" i="36"/>
  <c r="X39" i="37"/>
  <c r="F19" i="71" l="1"/>
  <c r="K20" i="71"/>
  <c r="K19" i="71" s="1"/>
  <c r="G53" i="53"/>
</calcChain>
</file>

<file path=xl/comments1.xml><?xml version="1.0" encoding="utf-8"?>
<comments xmlns="http://schemas.openxmlformats.org/spreadsheetml/2006/main">
  <authors>
    <author>作成者</author>
  </authors>
  <commentList>
    <comment ref="G5" authorId="0" shapeId="0">
      <text>
        <r>
          <rPr>
            <b/>
            <sz val="9"/>
            <color indexed="81"/>
            <rFont val="ＭＳ Ｐゴシック"/>
            <family val="3"/>
            <charset val="128"/>
          </rPr>
          <t>提案書提出要請書に記載の番号を記入</t>
        </r>
      </text>
    </comment>
    <comment ref="X39" authorId="0" shapeId="0">
      <text>
        <r>
          <rPr>
            <b/>
            <sz val="9"/>
            <color indexed="81"/>
            <rFont val="ＭＳ Ｐゴシック"/>
            <family val="3"/>
            <charset val="128"/>
          </rPr>
          <t>様式７「１．事業名称」
を自動転記</t>
        </r>
      </text>
    </comment>
  </commentList>
</comments>
</file>

<file path=xl/comments10.xml><?xml version="1.0" encoding="utf-8"?>
<comments xmlns="http://schemas.openxmlformats.org/spreadsheetml/2006/main">
  <authors>
    <author>作成者</author>
  </authors>
  <commentList>
    <comment ref="F6" authorId="0" shapeId="0">
      <text>
        <r>
          <rPr>
            <b/>
            <sz val="9"/>
            <color indexed="81"/>
            <rFont val="ＭＳ Ｐゴシック"/>
            <family val="3"/>
            <charset val="128"/>
          </rPr>
          <t>初年度の記入内容を自動転記</t>
        </r>
      </text>
    </comment>
    <comment ref="H6" authorId="0" shapeId="0">
      <text>
        <r>
          <rPr>
            <b/>
            <sz val="9"/>
            <color indexed="81"/>
            <rFont val="ＭＳ Ｐゴシック"/>
            <family val="3"/>
            <charset val="128"/>
          </rPr>
          <t>初年度の記入内容を自動転記</t>
        </r>
      </text>
    </comment>
    <comment ref="I6" authorId="0" shapeId="0">
      <text>
        <r>
          <rPr>
            <b/>
            <sz val="9"/>
            <color indexed="81"/>
            <rFont val="ＭＳ Ｐゴシック"/>
            <family val="3"/>
            <charset val="128"/>
          </rPr>
          <t>・「光熱水費等削減額①」、「ベースライン」は初年度の記入内容を自動転記
・「ＥＳＣＯサービス料②」は0を記入
・「本府の利益」は①－②を自動計算</t>
        </r>
      </text>
    </comment>
    <comment ref="K6" authorId="0" shapeId="0">
      <text>
        <r>
          <rPr>
            <b/>
            <sz val="9"/>
            <color indexed="81"/>
            <rFont val="ＭＳ Ｐゴシック"/>
            <family val="3"/>
            <charset val="128"/>
          </rPr>
          <t>契約終了次年度と同様に自動記入</t>
        </r>
      </text>
    </comment>
    <comment ref="K13" authorId="0" shapeId="0">
      <text>
        <r>
          <rPr>
            <b/>
            <sz val="9"/>
            <color indexed="81"/>
            <rFont val="ＭＳ Ｐゴシック"/>
            <family val="3"/>
            <charset val="128"/>
          </rPr>
          <t>ESCO設備の設置により、契約期間終了後に
定期点検費用や維持管理費用が新たに生じる場合、
その額を本府の利益（15年間の利益総額）から
減じる為、金額をマイナスで入力すること
（※特記募集要項に記載がある場合）</t>
        </r>
      </text>
    </comment>
    <comment ref="M34" authorId="0" shapeId="0">
      <text>
        <r>
          <rPr>
            <b/>
            <sz val="9"/>
            <color indexed="81"/>
            <rFont val="ＭＳ Ｐゴシック"/>
            <family val="3"/>
            <charset val="128"/>
          </rPr>
          <t>様式７「１．事業名称」より自動転記</t>
        </r>
      </text>
    </comment>
  </commentList>
</comments>
</file>

<file path=xl/comments11.xml><?xml version="1.0" encoding="utf-8"?>
<comments xmlns="http://schemas.openxmlformats.org/spreadsheetml/2006/main">
  <authors>
    <author>作成者</author>
  </authors>
  <commentList>
    <comment ref="O39" authorId="0" shapeId="0">
      <text>
        <r>
          <rPr>
            <b/>
            <sz val="9"/>
            <color indexed="81"/>
            <rFont val="ＭＳ Ｐゴシック"/>
            <family val="3"/>
            <charset val="128"/>
          </rPr>
          <t>様式７「１．事業名称」
より自動転記</t>
        </r>
      </text>
    </comment>
  </commentList>
</comments>
</file>

<file path=xl/comments12.xml><?xml version="1.0" encoding="utf-8"?>
<comments xmlns="http://schemas.openxmlformats.org/spreadsheetml/2006/main">
  <authors>
    <author>作成者</author>
  </authors>
  <commentList>
    <comment ref="G30" authorId="0" shapeId="0">
      <text>
        <r>
          <rPr>
            <b/>
            <sz val="9"/>
            <color indexed="81"/>
            <rFont val="ＭＳ Ｐゴシック"/>
            <family val="3"/>
            <charset val="128"/>
          </rPr>
          <t>法人税＋ESCO利益収入</t>
        </r>
      </text>
    </comment>
    <comment ref="H30" authorId="0" shapeId="0">
      <text>
        <r>
          <rPr>
            <b/>
            <sz val="9"/>
            <color indexed="81"/>
            <rFont val="ＭＳ Ｐゴシック"/>
            <family val="3"/>
            <charset val="128"/>
          </rPr>
          <t>法人税＋ESCO利益収入</t>
        </r>
      </text>
    </comment>
    <comment ref="P50" authorId="0" shapeId="0">
      <text>
        <r>
          <rPr>
            <b/>
            <sz val="9"/>
            <color indexed="81"/>
            <rFont val="ＭＳ Ｐゴシック"/>
            <family val="3"/>
            <charset val="128"/>
          </rPr>
          <t>様式７「１．事業名称」を自動転写</t>
        </r>
      </text>
    </comment>
  </commentList>
</comments>
</file>

<file path=xl/comments13.xml><?xml version="1.0" encoding="utf-8"?>
<comments xmlns="http://schemas.openxmlformats.org/spreadsheetml/2006/main">
  <authors>
    <author>作成者</author>
  </authors>
  <commentList>
    <comment ref="C7" authorId="0" shapeId="0">
      <text>
        <r>
          <rPr>
            <b/>
            <sz val="9"/>
            <color indexed="81"/>
            <rFont val="ＭＳ Ｐゴシック"/>
            <family val="3"/>
            <charset val="128"/>
          </rPr>
          <t>様式9-6「設計・工事費」の
記入額を自動転記</t>
        </r>
      </text>
    </comment>
    <comment ref="C15" authorId="0" shapeId="0">
      <text>
        <r>
          <rPr>
            <b/>
            <sz val="9"/>
            <color indexed="81"/>
            <rFont val="ＭＳ Ｐゴシック"/>
            <family val="3"/>
            <charset val="128"/>
          </rPr>
          <t>「民間金融機関」、「政府系金融機関」、「その他社債等」の各金額を自動合算
※上記「１．事業費の調達に関する考え方」の「外部借入等」　の合計額と一致すること</t>
        </r>
      </text>
    </comment>
    <comment ref="L67" authorId="0" shapeId="0">
      <text>
        <r>
          <rPr>
            <b/>
            <sz val="9"/>
            <color indexed="81"/>
            <rFont val="ＭＳ Ｐゴシック"/>
            <family val="3"/>
            <charset val="128"/>
          </rPr>
          <t>様式７「１．事業名称」
を自動転記</t>
        </r>
      </text>
    </comment>
  </commentList>
</comments>
</file>

<file path=xl/comments14.xml><?xml version="1.0" encoding="utf-8"?>
<comments xmlns="http://schemas.openxmlformats.org/spreadsheetml/2006/main">
  <authors>
    <author>作成者</author>
  </authors>
  <commentList>
    <comment ref="O42" authorId="0" shapeId="0">
      <text>
        <r>
          <rPr>
            <b/>
            <sz val="9"/>
            <color indexed="81"/>
            <rFont val="ＭＳ Ｐゴシック"/>
            <family val="3"/>
            <charset val="128"/>
          </rPr>
          <t>様式７「１．事業名称」
より自動転写</t>
        </r>
      </text>
    </comment>
  </commentList>
</comments>
</file>

<file path=xl/comments15.xml><?xml version="1.0" encoding="utf-8"?>
<comments xmlns="http://schemas.openxmlformats.org/spreadsheetml/2006/main">
  <authors>
    <author>作成者</author>
  </authors>
  <commentList>
    <comment ref="J39" authorId="0" shapeId="0">
      <text>
        <r>
          <rPr>
            <b/>
            <sz val="9"/>
            <color indexed="81"/>
            <rFont val="ＭＳ Ｐゴシック"/>
            <family val="3"/>
            <charset val="128"/>
          </rPr>
          <t>様式７「１．事業名称」
より自動転写</t>
        </r>
      </text>
    </comment>
  </commentList>
</comments>
</file>

<file path=xl/comments16.xml><?xml version="1.0" encoding="utf-8"?>
<comments xmlns="http://schemas.openxmlformats.org/spreadsheetml/2006/main">
  <authors>
    <author>作成者</author>
  </authors>
  <commentList>
    <comment ref="H14" authorId="0" shapeId="0">
      <text>
        <r>
          <rPr>
            <b/>
            <sz val="9"/>
            <color indexed="81"/>
            <rFont val="ＭＳ Ｐゴシック"/>
            <family val="3"/>
            <charset val="128"/>
          </rPr>
          <t>該当する方に
○をつけること</t>
        </r>
      </text>
    </comment>
    <comment ref="A31" authorId="0" shapeId="0">
      <text>
        <r>
          <rPr>
            <b/>
            <sz val="9"/>
            <color indexed="81"/>
            <rFont val="ＭＳ Ｐゴシック"/>
            <family val="3"/>
            <charset val="128"/>
          </rPr>
          <t>複数施設のうち１施設だけ異なる補助率で
申請予定等、特記事項があれば記入</t>
        </r>
      </text>
    </comment>
    <comment ref="L40" authorId="0" shapeId="0">
      <text>
        <r>
          <rPr>
            <b/>
            <sz val="9"/>
            <color indexed="81"/>
            <rFont val="ＭＳ Ｐゴシック"/>
            <family val="3"/>
            <charset val="128"/>
          </rPr>
          <t>様式７「１．事業名称」
より自動転写</t>
        </r>
      </text>
    </comment>
  </commentList>
</comments>
</file>

<file path=xl/comments17.xml><?xml version="1.0" encoding="utf-8"?>
<comments xmlns="http://schemas.openxmlformats.org/spreadsheetml/2006/main">
  <authors>
    <author>作成者</author>
  </authors>
  <commentList>
    <comment ref="J37" authorId="0" shapeId="0">
      <text>
        <r>
          <rPr>
            <b/>
            <sz val="9"/>
            <color indexed="81"/>
            <rFont val="ＭＳ Ｐゴシック"/>
            <family val="3"/>
            <charset val="128"/>
          </rPr>
          <t>様式７「１．事業名称」
より自動転写</t>
        </r>
      </text>
    </comment>
  </commentList>
</comments>
</file>

<file path=xl/comments18.xml><?xml version="1.0" encoding="utf-8"?>
<comments xmlns="http://schemas.openxmlformats.org/spreadsheetml/2006/main">
  <authors>
    <author>作成者</author>
  </authors>
  <commentList>
    <comment ref="I38" authorId="0" shapeId="0">
      <text>
        <r>
          <rPr>
            <b/>
            <sz val="9"/>
            <color indexed="81"/>
            <rFont val="ＭＳ Ｐゴシック"/>
            <family val="3"/>
            <charset val="128"/>
          </rPr>
          <t>様式７「１．事業名称」
より自動転写</t>
        </r>
      </text>
    </comment>
  </commentList>
</comments>
</file>

<file path=xl/comments19.xml><?xml version="1.0" encoding="utf-8"?>
<comments xmlns="http://schemas.openxmlformats.org/spreadsheetml/2006/main">
  <authors>
    <author>作成者</author>
  </authors>
  <commentList>
    <comment ref="I37" authorId="0" shapeId="0">
      <text>
        <r>
          <rPr>
            <b/>
            <sz val="9"/>
            <color indexed="81"/>
            <rFont val="ＭＳ Ｐゴシック"/>
            <family val="3"/>
            <charset val="128"/>
          </rPr>
          <t>様式７「１．事業名称」
より自動転写</t>
        </r>
      </text>
    </comment>
  </commentList>
</comments>
</file>

<file path=xl/comments2.xml><?xml version="1.0" encoding="utf-8"?>
<comments xmlns="http://schemas.openxmlformats.org/spreadsheetml/2006/main">
  <authors>
    <author>作成者</author>
  </authors>
  <commentList>
    <comment ref="A10" authorId="0" shapeId="0">
      <text>
        <r>
          <rPr>
            <b/>
            <sz val="11"/>
            <color indexed="81"/>
            <rFont val="ＭＳ Ｐゴシック"/>
            <family val="3"/>
            <charset val="128"/>
          </rPr>
          <t>様式７「１．事業名称」
を自動転記</t>
        </r>
      </text>
    </comment>
    <comment ref="K33" authorId="0" shapeId="0">
      <text>
        <r>
          <rPr>
            <b/>
            <sz val="11"/>
            <color indexed="81"/>
            <rFont val="ＭＳ Ｐゴシック"/>
            <family val="3"/>
            <charset val="128"/>
          </rPr>
          <t>様式７の提出日
を自動転記</t>
        </r>
      </text>
    </comment>
    <comment ref="P42" authorId="0" shapeId="0">
      <text>
        <r>
          <rPr>
            <b/>
            <sz val="11"/>
            <color indexed="81"/>
            <rFont val="ＭＳ Ｐゴシック"/>
            <family val="3"/>
            <charset val="128"/>
          </rPr>
          <t>様式７「１．事業名称」
を自動転記</t>
        </r>
      </text>
    </comment>
  </commentList>
</comments>
</file>

<file path=xl/comments20.xml><?xml version="1.0" encoding="utf-8"?>
<comments xmlns="http://schemas.openxmlformats.org/spreadsheetml/2006/main">
  <authors>
    <author>作成者</author>
  </authors>
  <commentList>
    <comment ref="I37" authorId="0" shapeId="0">
      <text>
        <r>
          <rPr>
            <b/>
            <sz val="9"/>
            <color indexed="81"/>
            <rFont val="ＭＳ Ｐゴシック"/>
            <family val="3"/>
            <charset val="128"/>
          </rPr>
          <t>様式７「１．事業名称」
より自動転写</t>
        </r>
      </text>
    </comment>
  </commentList>
</comments>
</file>

<file path=xl/comments21.xml><?xml version="1.0" encoding="utf-8"?>
<comments xmlns="http://schemas.openxmlformats.org/spreadsheetml/2006/main">
  <authors>
    <author>作成者</author>
  </authors>
  <commentList>
    <comment ref="I29" authorId="0" shapeId="0">
      <text>
        <r>
          <rPr>
            <b/>
            <sz val="9"/>
            <color indexed="81"/>
            <rFont val="ＭＳ Ｐゴシック"/>
            <family val="3"/>
            <charset val="128"/>
          </rPr>
          <t>様式７「１．事業名称」
より自動転写</t>
        </r>
      </text>
    </comment>
  </commentList>
</comments>
</file>

<file path=xl/comments22.xml><?xml version="1.0" encoding="utf-8"?>
<comments xmlns="http://schemas.openxmlformats.org/spreadsheetml/2006/main">
  <authors>
    <author>作成者</author>
  </authors>
  <commentList>
    <comment ref="I37" authorId="0" shapeId="0">
      <text>
        <r>
          <rPr>
            <b/>
            <sz val="9"/>
            <color indexed="81"/>
            <rFont val="ＭＳ Ｐゴシック"/>
            <family val="3"/>
            <charset val="128"/>
          </rPr>
          <t>様式７「１．事業名称」
より自動転写</t>
        </r>
      </text>
    </comment>
  </commentList>
</comments>
</file>

<file path=xl/comments23.xml><?xml version="1.0" encoding="utf-8"?>
<comments xmlns="http://schemas.openxmlformats.org/spreadsheetml/2006/main">
  <authors>
    <author>作成者</author>
  </authors>
  <commentList>
    <comment ref="B4" authorId="0" shapeId="0">
      <text>
        <r>
          <rPr>
            <b/>
            <sz val="9"/>
            <color indexed="81"/>
            <rFont val="ＭＳ Ｐゴシック"/>
            <family val="3"/>
            <charset val="128"/>
          </rPr>
          <t>様式７「事業名称」を自動転記</t>
        </r>
      </text>
    </comment>
    <comment ref="CI45" authorId="0" shapeId="0">
      <text>
        <r>
          <rPr>
            <b/>
            <sz val="11"/>
            <color indexed="81"/>
            <rFont val="ＭＳ Ｐゴシック"/>
            <family val="3"/>
            <charset val="128"/>
          </rPr>
          <t>自動合算</t>
        </r>
      </text>
    </comment>
    <comment ref="L50" authorId="0" shapeId="0">
      <text>
        <r>
          <rPr>
            <b/>
            <sz val="11"/>
            <color indexed="81"/>
            <rFont val="ＭＳ Ｐゴシック"/>
            <family val="3"/>
            <charset val="128"/>
          </rPr>
          <t>様式７「１．事業名称」
を自動転記</t>
        </r>
      </text>
    </comment>
  </commentList>
</comments>
</file>

<file path=xl/comments24.xml><?xml version="1.0" encoding="utf-8"?>
<comments xmlns="http://schemas.openxmlformats.org/spreadsheetml/2006/main">
  <authors>
    <author>作成者</author>
  </authors>
  <commentList>
    <comment ref="D46" authorId="0" shapeId="0">
      <text>
        <r>
          <rPr>
            <b/>
            <sz val="9"/>
            <color indexed="81"/>
            <rFont val="ＭＳ Ｐゴシック"/>
            <family val="3"/>
            <charset val="128"/>
          </rPr>
          <t>様式７「１．事業名称」
を自動転写</t>
        </r>
      </text>
    </comment>
  </commentList>
</comments>
</file>

<file path=xl/comments25.xml><?xml version="1.0" encoding="utf-8"?>
<comments xmlns="http://schemas.openxmlformats.org/spreadsheetml/2006/main">
  <authors>
    <author>作成者</author>
  </authors>
  <commentList>
    <comment ref="M35" authorId="0" shapeId="0">
      <text>
        <r>
          <rPr>
            <b/>
            <sz val="11"/>
            <color indexed="81"/>
            <rFont val="ＭＳ Ｐゴシック"/>
            <family val="3"/>
            <charset val="128"/>
          </rPr>
          <t>様式７「１．事業名称」
を自動転写</t>
        </r>
      </text>
    </comment>
  </commentList>
</comments>
</file>

<file path=xl/comments26.xml><?xml version="1.0" encoding="utf-8"?>
<comments xmlns="http://schemas.openxmlformats.org/spreadsheetml/2006/main">
  <authors>
    <author>作成者</author>
  </authors>
  <commentList>
    <comment ref="H75" authorId="0" shapeId="0">
      <text>
        <r>
          <rPr>
            <b/>
            <sz val="11"/>
            <color indexed="81"/>
            <rFont val="ＭＳ Ｐゴシック"/>
            <family val="3"/>
            <charset val="128"/>
          </rPr>
          <t>様式７「１．事業名称」
を自動転写</t>
        </r>
      </text>
    </comment>
  </commentList>
</comments>
</file>

<file path=xl/comments27.xml><?xml version="1.0" encoding="utf-8"?>
<comments xmlns="http://schemas.openxmlformats.org/spreadsheetml/2006/main">
  <authors>
    <author>作成者</author>
  </authors>
  <commentList>
    <comment ref="F65" authorId="0" shapeId="0">
      <text>
        <r>
          <rPr>
            <b/>
            <sz val="11"/>
            <color indexed="81"/>
            <rFont val="ＭＳ Ｐゴシック"/>
            <family val="3"/>
            <charset val="128"/>
          </rPr>
          <t>様式７「１．事業名称」
を自動転写</t>
        </r>
      </text>
    </comment>
  </commentList>
</comments>
</file>

<file path=xl/comments28.xml><?xml version="1.0" encoding="utf-8"?>
<comments xmlns="http://schemas.openxmlformats.org/spreadsheetml/2006/main">
  <authors>
    <author>作成者</author>
  </authors>
  <commentList>
    <comment ref="Y4" authorId="0" shapeId="0">
      <text>
        <r>
          <rPr>
            <b/>
            <sz val="9"/>
            <color indexed="81"/>
            <rFont val="ＭＳ Ｐゴシック"/>
            <family val="3"/>
            <charset val="128"/>
          </rPr>
          <t>特記ESCO募集要項記載の値を
入力してください</t>
        </r>
      </text>
    </comment>
    <comment ref="Y6" authorId="0" shapeId="0">
      <text>
        <r>
          <rPr>
            <b/>
            <sz val="9"/>
            <color indexed="81"/>
            <rFont val="ＭＳ Ｐゴシック"/>
            <family val="3"/>
            <charset val="128"/>
          </rPr>
          <t>コージェネレーションにかかる提案をする場合にのみ、
火力平均の係数を使用すること</t>
        </r>
      </text>
    </comment>
    <comment ref="AG9" authorId="0" shapeId="0">
      <text>
        <r>
          <rPr>
            <b/>
            <sz val="11"/>
            <color indexed="81"/>
            <rFont val="ＭＳ Ｐゴシック"/>
            <family val="3"/>
            <charset val="128"/>
          </rPr>
          <t xml:space="preserve">様式9-7「ESCOサービス料」の
初年度を自動転記
</t>
        </r>
      </text>
    </comment>
    <comment ref="Y14" authorId="0" shapeId="0">
      <text>
        <r>
          <rPr>
            <b/>
            <sz val="9"/>
            <color indexed="81"/>
            <rFont val="ＭＳ Ｐゴシック"/>
            <family val="3"/>
            <charset val="128"/>
          </rPr>
          <t>配布したベースライン資料を元に
入力してください</t>
        </r>
      </text>
    </comment>
    <comment ref="AH26" authorId="0" shapeId="0">
      <text>
        <r>
          <rPr>
            <b/>
            <sz val="11"/>
            <color indexed="81"/>
            <rFont val="ＭＳ Ｐゴシック"/>
            <family val="3"/>
            <charset val="128"/>
          </rPr>
          <t>改修前の電気需要平準化時間帯の
電力量を入力して下さい</t>
        </r>
      </text>
    </comment>
    <comment ref="AH28" authorId="0" shapeId="0">
      <text>
        <r>
          <rPr>
            <b/>
            <sz val="11"/>
            <color indexed="81"/>
            <rFont val="ＭＳ Ｐゴシック"/>
            <family val="3"/>
            <charset val="128"/>
          </rPr>
          <t>改修後の電気需要平準化時間帯の
電力量を入力して下さい</t>
        </r>
      </text>
    </comment>
    <comment ref="AI72" authorId="0" shapeId="0">
      <text>
        <r>
          <rPr>
            <b/>
            <sz val="11"/>
            <color indexed="81"/>
            <rFont val="ＭＳ Ｐゴシック"/>
            <family val="3"/>
            <charset val="128"/>
          </rPr>
          <t>様式７「１．事業名称」
より自動転写</t>
        </r>
      </text>
    </comment>
  </commentList>
</comments>
</file>

<file path=xl/comments29.xml><?xml version="1.0" encoding="utf-8"?>
<comments xmlns="http://schemas.openxmlformats.org/spreadsheetml/2006/main">
  <authors>
    <author>作成者</author>
  </authors>
  <commentList>
    <comment ref="Y4" authorId="0" shapeId="0">
      <text>
        <r>
          <rPr>
            <b/>
            <sz val="9"/>
            <color indexed="81"/>
            <rFont val="ＭＳ Ｐゴシック"/>
            <family val="3"/>
            <charset val="128"/>
          </rPr>
          <t>特記ESCO募集要項記載の値を
入力してください</t>
        </r>
      </text>
    </comment>
    <comment ref="Y6" authorId="0" shapeId="0">
      <text>
        <r>
          <rPr>
            <b/>
            <sz val="9"/>
            <color indexed="81"/>
            <rFont val="ＭＳ Ｐゴシック"/>
            <family val="3"/>
            <charset val="128"/>
          </rPr>
          <t>コージェネレーションにかかる提案をする場合にのみ
火力平均の係数を使用すること</t>
        </r>
      </text>
    </comment>
    <comment ref="AG9" authorId="0" shapeId="0">
      <text>
        <r>
          <rPr>
            <b/>
            <sz val="11"/>
            <color indexed="81"/>
            <rFont val="ＭＳ Ｐゴシック"/>
            <family val="3"/>
            <charset val="128"/>
          </rPr>
          <t xml:space="preserve">様式9-7「ESCOサービス料」の
２年度を自動転記
</t>
        </r>
      </text>
    </comment>
    <comment ref="Y14" authorId="0" shapeId="0">
      <text>
        <r>
          <rPr>
            <b/>
            <sz val="9"/>
            <color indexed="81"/>
            <rFont val="ＭＳ Ｐゴシック"/>
            <family val="3"/>
            <charset val="128"/>
          </rPr>
          <t>配布したベースライン資料を元に
入力してください</t>
        </r>
      </text>
    </comment>
    <comment ref="AH27" authorId="0" shapeId="0">
      <text>
        <r>
          <rPr>
            <b/>
            <sz val="11"/>
            <color indexed="81"/>
            <rFont val="ＭＳ Ｐゴシック"/>
            <family val="3"/>
            <charset val="128"/>
          </rPr>
          <t>改修前の電気需要平準化時間帯の
電力量を入力して下さい</t>
        </r>
      </text>
    </comment>
    <comment ref="AH29" authorId="0" shapeId="0">
      <text>
        <r>
          <rPr>
            <b/>
            <sz val="11"/>
            <color indexed="81"/>
            <rFont val="ＭＳ Ｐゴシック"/>
            <family val="3"/>
            <charset val="128"/>
          </rPr>
          <t>改修後の電気需要平準化時間帯の
電力量を入力して下さい</t>
        </r>
      </text>
    </comment>
    <comment ref="AI73" authorId="0" shapeId="0">
      <text>
        <r>
          <rPr>
            <b/>
            <sz val="11"/>
            <color indexed="81"/>
            <rFont val="ＭＳ Ｐゴシック"/>
            <family val="3"/>
            <charset val="128"/>
          </rPr>
          <t>様式７「１．事業名称」
より自動転写</t>
        </r>
      </text>
    </comment>
  </commentList>
</comments>
</file>

<file path=xl/comments3.xml><?xml version="1.0" encoding="utf-8"?>
<comments xmlns="http://schemas.openxmlformats.org/spreadsheetml/2006/main">
  <authors>
    <author>作成者</author>
  </authors>
  <commentList>
    <comment ref="B4" authorId="0" shapeId="0">
      <text>
        <r>
          <rPr>
            <b/>
            <sz val="11"/>
            <color indexed="81"/>
            <rFont val="ＭＳ Ｐゴシック"/>
            <family val="3"/>
            <charset val="128"/>
          </rPr>
          <t>文字の大きさ：明朝10ポイント程度
字数：40行×40行程度</t>
        </r>
      </text>
    </comment>
    <comment ref="A41" authorId="0" shapeId="0">
      <text>
        <r>
          <rPr>
            <b/>
            <sz val="11"/>
            <color indexed="81"/>
            <rFont val="ＭＳ Ｐゴシック"/>
            <family val="3"/>
            <charset val="128"/>
          </rPr>
          <t>提案書本文の各ページ下部中央に通し番号を入れてください。
　例：①－３－１
（文字の大きさ：ゴシック、10ポイント程度）</t>
        </r>
      </text>
    </comment>
  </commentList>
</comments>
</file>

<file path=xl/comments30.xml><?xml version="1.0" encoding="utf-8"?>
<comments xmlns="http://schemas.openxmlformats.org/spreadsheetml/2006/main">
  <authors>
    <author>作成者</author>
  </authors>
  <commentList>
    <comment ref="C27" authorId="0" shapeId="0">
      <text>
        <r>
          <rPr>
            <b/>
            <sz val="11"/>
            <color indexed="81"/>
            <rFont val="ＭＳ Ｐゴシック"/>
            <family val="3"/>
            <charset val="128"/>
          </rPr>
          <t>様式9-7「維持管理費」初年度の記入額を自動転記
※記入にあたっては整合を取ること</t>
        </r>
      </text>
    </comment>
    <comment ref="E40" authorId="0" shapeId="0">
      <text>
        <r>
          <rPr>
            <b/>
            <sz val="11"/>
            <color indexed="81"/>
            <rFont val="ＭＳ Ｐゴシック"/>
            <family val="3"/>
            <charset val="128"/>
          </rPr>
          <t>様式７「１．事業名称」を自動転記</t>
        </r>
      </text>
    </comment>
  </commentList>
</comments>
</file>

<file path=xl/comments31.xml><?xml version="1.0" encoding="utf-8"?>
<comments xmlns="http://schemas.openxmlformats.org/spreadsheetml/2006/main">
  <authors>
    <author>作成者</author>
  </authors>
  <commentList>
    <comment ref="D25" authorId="0" shapeId="0">
      <text>
        <r>
          <rPr>
            <b/>
            <sz val="11"/>
            <color indexed="81"/>
            <rFont val="ＭＳ Ｐゴシック"/>
            <family val="3"/>
            <charset val="128"/>
          </rPr>
          <t>様式9-7「計測・検証費」初年度の記入額を自動転記
※記入にあたっては整合を取ること</t>
        </r>
      </text>
    </comment>
    <comment ref="F37" authorId="0" shapeId="0">
      <text>
        <r>
          <rPr>
            <b/>
            <sz val="11"/>
            <color indexed="81"/>
            <rFont val="ＭＳ Ｐゴシック"/>
            <family val="3"/>
            <charset val="128"/>
          </rPr>
          <t>金額欄に記入の額を自動合算
※行数が足りなければ追加の上、適宜修正</t>
        </r>
      </text>
    </comment>
    <comment ref="G45" authorId="0" shapeId="0">
      <text>
        <r>
          <rPr>
            <b/>
            <sz val="9"/>
            <color indexed="81"/>
            <rFont val="ＭＳ Ｐゴシック"/>
            <family val="3"/>
            <charset val="128"/>
          </rPr>
          <t>様式７「１．事業名称」より自動転写</t>
        </r>
      </text>
    </comment>
  </commentList>
</comments>
</file>

<file path=xl/comments32.xml><?xml version="1.0" encoding="utf-8"?>
<comments xmlns="http://schemas.openxmlformats.org/spreadsheetml/2006/main">
  <authors>
    <author>作成者</author>
  </authors>
  <commentList>
    <comment ref="C25" authorId="0" shapeId="0">
      <text>
        <r>
          <rPr>
            <b/>
            <sz val="11"/>
            <color indexed="81"/>
            <rFont val="ＭＳ Ｐゴシック"/>
            <family val="3"/>
            <charset val="128"/>
          </rPr>
          <t>様式9-7「運転管理費」初年度の記入額を自動転記
※記入にあたっては整合を取ること</t>
        </r>
      </text>
    </comment>
    <comment ref="E37" authorId="0" shapeId="0">
      <text>
        <r>
          <rPr>
            <b/>
            <sz val="9"/>
            <color indexed="81"/>
            <rFont val="ＭＳ Ｐゴシック"/>
            <family val="3"/>
            <charset val="128"/>
          </rPr>
          <t>様式７「１．事業名称」を自動転記</t>
        </r>
      </text>
    </comment>
  </commentList>
</comments>
</file>

<file path=xl/comments33.xml><?xml version="1.0" encoding="utf-8"?>
<comments xmlns="http://schemas.openxmlformats.org/spreadsheetml/2006/main">
  <authors>
    <author>作成者</author>
  </authors>
  <commentList>
    <comment ref="D40" authorId="0" shapeId="0">
      <text>
        <r>
          <rPr>
            <b/>
            <sz val="11"/>
            <color indexed="81"/>
            <rFont val="ＭＳ Ｐゴシック"/>
            <family val="3"/>
            <charset val="128"/>
          </rPr>
          <t>様式７「１．事業名称」を自動転記</t>
        </r>
      </text>
    </comment>
  </commentList>
</comments>
</file>

<file path=xl/comments34.xml><?xml version="1.0" encoding="utf-8"?>
<comments xmlns="http://schemas.openxmlformats.org/spreadsheetml/2006/main">
  <authors>
    <author>作成者</author>
  </authors>
  <commentList>
    <comment ref="D40" authorId="0" shapeId="0">
      <text>
        <r>
          <rPr>
            <b/>
            <sz val="9"/>
            <color indexed="81"/>
            <rFont val="ＭＳ Ｐゴシック"/>
            <family val="3"/>
            <charset val="128"/>
          </rPr>
          <t>様式７「１．事業名称」を自動転記</t>
        </r>
      </text>
    </comment>
  </commentList>
</comments>
</file>

<file path=xl/comments35.xml><?xml version="1.0" encoding="utf-8"?>
<comments xmlns="http://schemas.openxmlformats.org/spreadsheetml/2006/main">
  <authors>
    <author>作成者</author>
  </authors>
  <commentList>
    <comment ref="E12" authorId="0" shapeId="0">
      <text>
        <r>
          <rPr>
            <b/>
            <sz val="9"/>
            <color indexed="81"/>
            <rFont val="ＭＳ Ｐゴシック"/>
            <family val="3"/>
            <charset val="128"/>
          </rPr>
          <t>様式10-4より自動転記</t>
        </r>
      </text>
    </comment>
    <comment ref="E13" authorId="0" shapeId="0">
      <text>
        <r>
          <rPr>
            <b/>
            <sz val="9"/>
            <color indexed="81"/>
            <rFont val="ＭＳ Ｐゴシック"/>
            <family val="3"/>
            <charset val="128"/>
          </rPr>
          <t>様式10-4より自動転記</t>
        </r>
      </text>
    </comment>
    <comment ref="E14" authorId="0" shapeId="0">
      <text>
        <r>
          <rPr>
            <b/>
            <sz val="9"/>
            <color indexed="81"/>
            <rFont val="ＭＳ Ｐゴシック"/>
            <family val="3"/>
            <charset val="128"/>
          </rPr>
          <t>様式10-4より自動転記</t>
        </r>
      </text>
    </comment>
    <comment ref="E16" authorId="0" shapeId="0">
      <text>
        <r>
          <rPr>
            <b/>
            <sz val="9"/>
            <color indexed="81"/>
            <rFont val="ＭＳ Ｐゴシック"/>
            <family val="3"/>
            <charset val="128"/>
          </rPr>
          <t>以下５項目の合計金額を
自動計算</t>
        </r>
      </text>
    </comment>
    <comment ref="E17" authorId="0" shapeId="0">
      <text>
        <r>
          <rPr>
            <b/>
            <sz val="9"/>
            <color indexed="81"/>
            <rFont val="ＭＳ Ｐゴシック"/>
            <family val="3"/>
            <charset val="128"/>
          </rPr>
          <t>様式9-7「本府の利益③」の15年間の
合計金額より自動転記</t>
        </r>
      </text>
    </comment>
    <comment ref="D39" authorId="0" shapeId="0">
      <text>
        <r>
          <rPr>
            <b/>
            <sz val="9"/>
            <color indexed="81"/>
            <rFont val="ＭＳ Ｐゴシック"/>
            <family val="3"/>
            <charset val="128"/>
          </rPr>
          <t>該当する省エネルギー導入手法
を簡潔に記載すること</t>
        </r>
      </text>
    </comment>
    <comment ref="E52" authorId="0" shapeId="0">
      <text>
        <r>
          <rPr>
            <b/>
            <sz val="9"/>
            <color indexed="81"/>
            <rFont val="ＭＳ Ｐゴシック"/>
            <family val="3"/>
            <charset val="128"/>
          </rPr>
          <t>様式9-7「ESCOサービス料」の初年度
を自動転記</t>
        </r>
      </text>
    </comment>
    <comment ref="E53" authorId="0" shapeId="0">
      <text>
        <r>
          <rPr>
            <b/>
            <sz val="9"/>
            <color indexed="81"/>
            <rFont val="MS P ゴシック"/>
            <family val="3"/>
            <charset val="128"/>
          </rPr>
          <t>様式9-7「ESCOサービス料」の初年度
を自動転記</t>
        </r>
      </text>
    </comment>
    <comment ref="G56" authorId="0" shapeId="0">
      <text>
        <r>
          <rPr>
            <b/>
            <sz val="9"/>
            <color indexed="81"/>
            <rFont val="ＭＳ Ｐゴシック"/>
            <family val="3"/>
            <charset val="128"/>
          </rPr>
          <t>様式７「１．事業名称」を自動転記</t>
        </r>
      </text>
    </comment>
  </commentList>
</comments>
</file>

<file path=xl/comments4.xml><?xml version="1.0" encoding="utf-8"?>
<comments xmlns="http://schemas.openxmlformats.org/spreadsheetml/2006/main">
  <authors>
    <author>作成者</author>
  </authors>
  <commentList>
    <comment ref="G13" authorId="0" shapeId="0">
      <text>
        <r>
          <rPr>
            <b/>
            <sz val="9"/>
            <color indexed="81"/>
            <rFont val="ＭＳ Ｐゴシック"/>
            <family val="3"/>
            <charset val="128"/>
          </rPr>
          <t>様式７「１．事業名称」
を自動転記</t>
        </r>
      </text>
    </comment>
    <comment ref="P37" authorId="0" shapeId="0">
      <text>
        <r>
          <rPr>
            <b/>
            <sz val="9"/>
            <color indexed="81"/>
            <rFont val="ＭＳ Ｐゴシック"/>
            <family val="3"/>
            <charset val="128"/>
          </rPr>
          <t>様式７「１．事業名称」
を自動転記</t>
        </r>
      </text>
    </comment>
  </commentList>
</comments>
</file>

<file path=xl/comments5.xml><?xml version="1.0" encoding="utf-8"?>
<comments xmlns="http://schemas.openxmlformats.org/spreadsheetml/2006/main">
  <authors>
    <author>作成者</author>
  </authors>
  <commentList>
    <comment ref="F29" authorId="0" shapeId="0">
      <text>
        <r>
          <rPr>
            <b/>
            <sz val="11"/>
            <color indexed="81"/>
            <rFont val="ＭＳ Ｐゴシック"/>
            <family val="3"/>
            <charset val="128"/>
          </rPr>
          <t>様式７「１．事業名称」
を自動転記</t>
        </r>
      </text>
    </comment>
  </commentList>
</comments>
</file>

<file path=xl/comments6.xml><?xml version="1.0" encoding="utf-8"?>
<comments xmlns="http://schemas.openxmlformats.org/spreadsheetml/2006/main">
  <authors>
    <author>作成者</author>
  </authors>
  <commentList>
    <comment ref="F30" authorId="0" shapeId="0">
      <text>
        <r>
          <rPr>
            <b/>
            <sz val="11"/>
            <color indexed="81"/>
            <rFont val="ＭＳ Ｐゴシック"/>
            <family val="3"/>
            <charset val="128"/>
          </rPr>
          <t>様式７「１．事業名称」
を自動転記</t>
        </r>
      </text>
    </comment>
  </commentList>
</comments>
</file>

<file path=xl/comments7.xml><?xml version="1.0" encoding="utf-8"?>
<comments xmlns="http://schemas.openxmlformats.org/spreadsheetml/2006/main">
  <authors>
    <author>作成者</author>
  </authors>
  <commentList>
    <comment ref="G29" authorId="0" shapeId="0">
      <text>
        <r>
          <rPr>
            <b/>
            <sz val="11"/>
            <color indexed="81"/>
            <rFont val="ＭＳ Ｐゴシック"/>
            <family val="3"/>
            <charset val="128"/>
          </rPr>
          <t>様式７「１．事業名称」
を自動転記</t>
        </r>
      </text>
    </comment>
  </commentList>
</comments>
</file>

<file path=xl/comments8.xml><?xml version="1.0" encoding="utf-8"?>
<comments xmlns="http://schemas.openxmlformats.org/spreadsheetml/2006/main">
  <authors>
    <author>作成者</author>
  </authors>
  <commentList>
    <comment ref="H29" authorId="0" shapeId="0">
      <text>
        <r>
          <rPr>
            <b/>
            <sz val="11"/>
            <color indexed="81"/>
            <rFont val="ＭＳ Ｐゴシック"/>
            <family val="3"/>
            <charset val="128"/>
          </rPr>
          <t>様式７「１．事業名称」
を自動転記</t>
        </r>
      </text>
    </comment>
  </commentList>
</comments>
</file>

<file path=xl/comments9.xml><?xml version="1.0" encoding="utf-8"?>
<comments xmlns="http://schemas.openxmlformats.org/spreadsheetml/2006/main">
  <authors>
    <author>作成者</author>
  </authors>
  <commentList>
    <comment ref="D5" authorId="0" shapeId="0">
      <text>
        <r>
          <rPr>
            <b/>
            <sz val="9"/>
            <color indexed="81"/>
            <rFont val="ＭＳ Ｐゴシック"/>
            <family val="3"/>
            <charset val="128"/>
          </rPr>
          <t>「Ⅰ.包括的エネルギー管理計画書作成費」、
「Ⅱ.省エネルギー改修工事費」
を自動合算</t>
        </r>
      </text>
    </comment>
    <comment ref="E6" authorId="0" shapeId="0">
      <text>
        <r>
          <rPr>
            <b/>
            <sz val="9"/>
            <color indexed="81"/>
            <rFont val="ＭＳ Ｐゴシック"/>
            <family val="3"/>
            <charset val="128"/>
          </rPr>
          <t>初期設定では、「a.詳細診断費」「b.設計費」「c.その他関連業務」を自動合算
※項目の追加等をする際は適宜修正すること</t>
        </r>
      </text>
    </comment>
    <comment ref="E10" authorId="0" shapeId="0">
      <text>
        <r>
          <rPr>
            <b/>
            <sz val="9"/>
            <color indexed="81"/>
            <rFont val="ＭＳ Ｐゴシック"/>
            <family val="3"/>
            <charset val="128"/>
          </rPr>
          <t>初期設定では、「ｱ.直接工事費」「ｲ.工事管理費」「ｳ.その他関連業務」を自動合算
※項目の追加等をする際は適宜修正すること</t>
        </r>
      </text>
    </comment>
    <comment ref="E11" authorId="0" shapeId="0">
      <text>
        <r>
          <rPr>
            <b/>
            <sz val="9"/>
            <color indexed="81"/>
            <rFont val="ＭＳ Ｐゴシック"/>
            <family val="3"/>
            <charset val="128"/>
          </rPr>
          <t>補助金有の場合は、直接工事費から補助金額を減じた額を入力すること</t>
        </r>
      </text>
    </comment>
    <comment ref="D17" authorId="0" shapeId="0">
      <text>
        <r>
          <rPr>
            <b/>
            <sz val="9"/>
            <color indexed="81"/>
            <rFont val="ＭＳ Ｐゴシック"/>
            <family val="3"/>
            <charset val="128"/>
          </rPr>
          <t>初期設定では「固定資産税」、「法人税」を自動合算
※項目の追加等をする際は適宜修正すること</t>
        </r>
      </text>
    </comment>
    <comment ref="D20" authorId="0" shapeId="0">
      <text>
        <r>
          <rPr>
            <b/>
            <sz val="9"/>
            <color indexed="81"/>
            <rFont val="ＭＳ Ｐゴシック"/>
            <family val="3"/>
            <charset val="128"/>
          </rPr>
          <t>初期設定では「行政財産使用料」、「保険料」、「その他」を自動合算
※項目の追加をする際は適宜修正すること</t>
        </r>
      </text>
    </comment>
    <comment ref="D24" authorId="0" shapeId="0">
      <text>
        <r>
          <rPr>
            <b/>
            <sz val="9"/>
            <color indexed="81"/>
            <rFont val="ＭＳ Ｐゴシック"/>
            <family val="3"/>
            <charset val="128"/>
          </rPr>
          <t>太枠欄（「設計・工事費」、「を自動合算
※項目の追加及び削除をした場合は、金額があっているか、必ず確認すること※</t>
        </r>
      </text>
    </comment>
    <comment ref="H32" authorId="0" shapeId="0">
      <text>
        <r>
          <rPr>
            <b/>
            <sz val="9"/>
            <color indexed="81"/>
            <rFont val="ＭＳ Ｐゴシック"/>
            <family val="3"/>
            <charset val="128"/>
          </rPr>
          <t>様式７「事業名称」より自動転記</t>
        </r>
      </text>
    </comment>
  </commentList>
</comments>
</file>

<file path=xl/sharedStrings.xml><?xml version="1.0" encoding="utf-8"?>
<sst xmlns="http://schemas.openxmlformats.org/spreadsheetml/2006/main" count="1546" uniqueCount="820">
  <si>
    <t>数量</t>
    <rPh sb="0" eb="2">
      <t>スウリョウ</t>
    </rPh>
    <phoneticPr fontId="5"/>
  </si>
  <si>
    <t>単位</t>
    <rPh sb="0" eb="2">
      <t>タンイ</t>
    </rPh>
    <phoneticPr fontId="5"/>
  </si>
  <si>
    <t>備考</t>
    <rPh sb="0" eb="2">
      <t>ビコウ</t>
    </rPh>
    <phoneticPr fontId="5"/>
  </si>
  <si>
    <t>科目名称</t>
    <rPh sb="0" eb="2">
      <t>カモク</t>
    </rPh>
    <phoneticPr fontId="5"/>
  </si>
  <si>
    <t>中科目名称</t>
    <rPh sb="0" eb="1">
      <t>チュウ</t>
    </rPh>
    <rPh sb="1" eb="3">
      <t>カモク</t>
    </rPh>
    <rPh sb="3" eb="5">
      <t>メイショウ</t>
    </rPh>
    <phoneticPr fontId="5"/>
  </si>
  <si>
    <t>摘要</t>
    <rPh sb="0" eb="2">
      <t>テキヨウ</t>
    </rPh>
    <phoneticPr fontId="5"/>
  </si>
  <si>
    <t>項目</t>
    <rPh sb="0" eb="2">
      <t>コウモク</t>
    </rPh>
    <phoneticPr fontId="5"/>
  </si>
  <si>
    <t>金額（円）</t>
    <rPh sb="0" eb="2">
      <t>キンガク</t>
    </rPh>
    <rPh sb="3" eb="4">
      <t>エン</t>
    </rPh>
    <phoneticPr fontId="5"/>
  </si>
  <si>
    <t>設計・工事費（Ⅰ＋Ⅱ）</t>
    <rPh sb="0" eb="2">
      <t>セッケイ</t>
    </rPh>
    <rPh sb="3" eb="6">
      <t>コウジヒ</t>
    </rPh>
    <phoneticPr fontId="5"/>
  </si>
  <si>
    <t>Ⅰ.包括的エネルギー管理計画書作成費（a+b+c）</t>
    <rPh sb="2" eb="5">
      <t>ホウカツテキ</t>
    </rPh>
    <rPh sb="10" eb="12">
      <t>カンリ</t>
    </rPh>
    <rPh sb="12" eb="15">
      <t>ケイカクショ</t>
    </rPh>
    <rPh sb="15" eb="17">
      <t>サクセイ</t>
    </rPh>
    <rPh sb="17" eb="18">
      <t>ヒ</t>
    </rPh>
    <phoneticPr fontId="5"/>
  </si>
  <si>
    <t>　　a.詳細診断費</t>
    <phoneticPr fontId="5"/>
  </si>
  <si>
    <t>　　b.設計費</t>
    <rPh sb="4" eb="6">
      <t>セッケイ</t>
    </rPh>
    <rPh sb="6" eb="7">
      <t>ヒ</t>
    </rPh>
    <phoneticPr fontId="5"/>
  </si>
  <si>
    <t>　　c.その他関連業務</t>
    <rPh sb="6" eb="7">
      <t>タ</t>
    </rPh>
    <rPh sb="7" eb="9">
      <t>カンレン</t>
    </rPh>
    <rPh sb="9" eb="11">
      <t>ギョウム</t>
    </rPh>
    <phoneticPr fontId="5"/>
  </si>
  <si>
    <t>Ⅱ.省エネルギー改修工事費（ｱ+ｲ+ｳ）</t>
    <rPh sb="2" eb="3">
      <t>ショウ</t>
    </rPh>
    <rPh sb="8" eb="10">
      <t>カイシュウ</t>
    </rPh>
    <rPh sb="10" eb="12">
      <t>コウジ</t>
    </rPh>
    <rPh sb="12" eb="13">
      <t>ヒ</t>
    </rPh>
    <phoneticPr fontId="5"/>
  </si>
  <si>
    <t>　　ｱ.直接工事費</t>
    <rPh sb="4" eb="6">
      <t>チョクセツ</t>
    </rPh>
    <rPh sb="6" eb="9">
      <t>コウジヒ</t>
    </rPh>
    <phoneticPr fontId="5"/>
  </si>
  <si>
    <t>　　ｲ.工事監理費</t>
    <rPh sb="4" eb="6">
      <t>コウジ</t>
    </rPh>
    <rPh sb="6" eb="8">
      <t>カンリ</t>
    </rPh>
    <rPh sb="8" eb="9">
      <t>ヒ</t>
    </rPh>
    <phoneticPr fontId="5"/>
  </si>
  <si>
    <t>　　ｳ.その他関連業務</t>
    <phoneticPr fontId="5"/>
  </si>
  <si>
    <t>維持管理費</t>
    <rPh sb="0" eb="2">
      <t>イジ</t>
    </rPh>
    <rPh sb="2" eb="4">
      <t>カンリ</t>
    </rPh>
    <rPh sb="4" eb="5">
      <t>ヒ</t>
    </rPh>
    <phoneticPr fontId="5"/>
  </si>
  <si>
    <t>計測・検証費（計測機器設置費を除く）</t>
    <rPh sb="0" eb="2">
      <t>ケイソク</t>
    </rPh>
    <rPh sb="3" eb="6">
      <t>ケンショウヒ</t>
    </rPh>
    <rPh sb="7" eb="9">
      <t>ケイソク</t>
    </rPh>
    <rPh sb="9" eb="11">
      <t>キキ</t>
    </rPh>
    <rPh sb="11" eb="13">
      <t>セッチ</t>
    </rPh>
    <rPh sb="13" eb="14">
      <t>ヒ</t>
    </rPh>
    <rPh sb="15" eb="16">
      <t>ノゾ</t>
    </rPh>
    <phoneticPr fontId="5"/>
  </si>
  <si>
    <t>運転管理費</t>
    <rPh sb="0" eb="2">
      <t>ウンテン</t>
    </rPh>
    <rPh sb="2" eb="5">
      <t>カンリヒ</t>
    </rPh>
    <phoneticPr fontId="5"/>
  </si>
  <si>
    <t>　　（固定資産税）</t>
    <rPh sb="3" eb="5">
      <t>コテイ</t>
    </rPh>
    <rPh sb="5" eb="8">
      <t>シサンゼイ</t>
    </rPh>
    <phoneticPr fontId="5"/>
  </si>
  <si>
    <t>　　（法人税）</t>
    <rPh sb="3" eb="6">
      <t>ホウジンゼイ</t>
    </rPh>
    <phoneticPr fontId="5"/>
  </si>
  <si>
    <t>合計</t>
    <rPh sb="0" eb="2">
      <t>ゴウケイ</t>
    </rPh>
    <phoneticPr fontId="5"/>
  </si>
  <si>
    <t>（単位：円）</t>
    <rPh sb="4" eb="5">
      <t>エン</t>
    </rPh>
    <phoneticPr fontId="5"/>
  </si>
  <si>
    <t>初年度</t>
    <rPh sb="0" eb="3">
      <t>ショネンド</t>
    </rPh>
    <phoneticPr fontId="5"/>
  </si>
  <si>
    <t>光熱水費</t>
    <rPh sb="0" eb="3">
      <t>コウネツスイ</t>
    </rPh>
    <rPh sb="3" eb="4">
      <t>ヒ</t>
    </rPh>
    <phoneticPr fontId="5"/>
  </si>
  <si>
    <t>設計・工事費償還分</t>
    <rPh sb="0" eb="2">
      <t>セッケイ</t>
    </rPh>
    <rPh sb="3" eb="5">
      <t>コウジ</t>
    </rPh>
    <rPh sb="5" eb="6">
      <t>ヒ</t>
    </rPh>
    <rPh sb="6" eb="9">
      <t>ショウカンブン</t>
    </rPh>
    <phoneticPr fontId="5"/>
  </si>
  <si>
    <t>計測・検証費（計測機器設置費を除く）</t>
    <rPh sb="0" eb="2">
      <t>ケイソク</t>
    </rPh>
    <rPh sb="3" eb="5">
      <t>ケンショウ</t>
    </rPh>
    <rPh sb="5" eb="6">
      <t>ヒ</t>
    </rPh>
    <rPh sb="7" eb="9">
      <t>ケイソク</t>
    </rPh>
    <rPh sb="9" eb="11">
      <t>キキ</t>
    </rPh>
    <rPh sb="11" eb="13">
      <t>セッチ</t>
    </rPh>
    <rPh sb="13" eb="14">
      <t>ヒ</t>
    </rPh>
    <rPh sb="15" eb="16">
      <t>ノゾ</t>
    </rPh>
    <phoneticPr fontId="5"/>
  </si>
  <si>
    <t>行政財産使用料</t>
    <rPh sb="0" eb="2">
      <t>ギョウセイ</t>
    </rPh>
    <rPh sb="2" eb="4">
      <t>ザイサン</t>
    </rPh>
    <rPh sb="4" eb="7">
      <t>シヨウリョウ</t>
    </rPh>
    <phoneticPr fontId="5"/>
  </si>
  <si>
    <t>金利償還分</t>
    <rPh sb="0" eb="2">
      <t>キンリ</t>
    </rPh>
    <rPh sb="2" eb="4">
      <t>ショウカン</t>
    </rPh>
    <rPh sb="4" eb="5">
      <t>ブン</t>
    </rPh>
    <phoneticPr fontId="5"/>
  </si>
  <si>
    <t>科目</t>
    <rPh sb="0" eb="2">
      <t>カモク</t>
    </rPh>
    <phoneticPr fontId="5"/>
  </si>
  <si>
    <t>収支計画</t>
    <rPh sb="0" eb="2">
      <t>シュウシ</t>
    </rPh>
    <rPh sb="2" eb="4">
      <t>ケイカク</t>
    </rPh>
    <phoneticPr fontId="5"/>
  </si>
  <si>
    <t>収入計</t>
    <rPh sb="0" eb="2">
      <t>シュウニュウ</t>
    </rPh>
    <rPh sb="2" eb="3">
      <t>ケイ</t>
    </rPh>
    <phoneticPr fontId="5"/>
  </si>
  <si>
    <t>設計・工事費償還分</t>
    <rPh sb="0" eb="2">
      <t>セッケイ</t>
    </rPh>
    <rPh sb="3" eb="6">
      <t>コウジヒ</t>
    </rPh>
    <rPh sb="6" eb="9">
      <t>ショウカンブン</t>
    </rPh>
    <phoneticPr fontId="5"/>
  </si>
  <si>
    <t>維持管理収入</t>
    <rPh sb="0" eb="2">
      <t>イジ</t>
    </rPh>
    <rPh sb="2" eb="4">
      <t>カンリ</t>
    </rPh>
    <rPh sb="4" eb="6">
      <t>シュウニュウ</t>
    </rPh>
    <phoneticPr fontId="5"/>
  </si>
  <si>
    <t>計測・検証収入</t>
    <rPh sb="0" eb="2">
      <t>ケイソク</t>
    </rPh>
    <rPh sb="3" eb="5">
      <t>ケンショウ</t>
    </rPh>
    <rPh sb="5" eb="7">
      <t>シュウニュウ</t>
    </rPh>
    <phoneticPr fontId="5"/>
  </si>
  <si>
    <t>運転管理収入</t>
    <rPh sb="0" eb="2">
      <t>ウンテン</t>
    </rPh>
    <rPh sb="2" eb="4">
      <t>カンリ</t>
    </rPh>
    <rPh sb="4" eb="6">
      <t>シュウニュウ</t>
    </rPh>
    <phoneticPr fontId="5"/>
  </si>
  <si>
    <t>支出計</t>
    <rPh sb="0" eb="2">
      <t>シシュツ</t>
    </rPh>
    <rPh sb="2" eb="3">
      <t>ケイ</t>
    </rPh>
    <phoneticPr fontId="5"/>
  </si>
  <si>
    <t>維持管理費</t>
    <rPh sb="0" eb="2">
      <t>イジ</t>
    </rPh>
    <rPh sb="2" eb="5">
      <t>カンリヒ</t>
    </rPh>
    <phoneticPr fontId="5"/>
  </si>
  <si>
    <t>計測・検証費</t>
    <rPh sb="0" eb="2">
      <t>ケイソク</t>
    </rPh>
    <rPh sb="3" eb="6">
      <t>ケンショウヒ</t>
    </rPh>
    <phoneticPr fontId="5"/>
  </si>
  <si>
    <t>運転管理費</t>
    <rPh sb="0" eb="2">
      <t>ウンテン</t>
    </rPh>
    <rPh sb="2" eb="4">
      <t>カンリ</t>
    </rPh>
    <rPh sb="4" eb="5">
      <t>ヒ</t>
    </rPh>
    <phoneticPr fontId="5"/>
  </si>
  <si>
    <t>税引前当期損益</t>
    <rPh sb="0" eb="3">
      <t>ゼイビキマエ</t>
    </rPh>
    <rPh sb="3" eb="5">
      <t>トウキ</t>
    </rPh>
    <rPh sb="5" eb="7">
      <t>ソンエキ</t>
    </rPh>
    <phoneticPr fontId="5"/>
  </si>
  <si>
    <t>税引後当期損益</t>
    <rPh sb="0" eb="2">
      <t>ゼイビ</t>
    </rPh>
    <rPh sb="2" eb="3">
      <t>ゴ</t>
    </rPh>
    <rPh sb="3" eb="5">
      <t>トウキ</t>
    </rPh>
    <rPh sb="5" eb="7">
      <t>ソンエキ</t>
    </rPh>
    <phoneticPr fontId="5"/>
  </si>
  <si>
    <t>資金計画</t>
    <rPh sb="0" eb="2">
      <t>シキン</t>
    </rPh>
    <rPh sb="2" eb="4">
      <t>ケイカク</t>
    </rPh>
    <phoneticPr fontId="5"/>
  </si>
  <si>
    <t>資金需要</t>
    <rPh sb="0" eb="2">
      <t>シキン</t>
    </rPh>
    <rPh sb="2" eb="4">
      <t>ジュヨウ</t>
    </rPh>
    <phoneticPr fontId="5"/>
  </si>
  <si>
    <t>設計・工事費等</t>
    <rPh sb="0" eb="2">
      <t>セッケイ</t>
    </rPh>
    <rPh sb="3" eb="6">
      <t>コウジヒ</t>
    </rPh>
    <rPh sb="6" eb="7">
      <t>トウ</t>
    </rPh>
    <phoneticPr fontId="5"/>
  </si>
  <si>
    <t>借入金返済</t>
    <rPh sb="0" eb="2">
      <t>カリイレ</t>
    </rPh>
    <rPh sb="2" eb="3">
      <t>キン</t>
    </rPh>
    <rPh sb="3" eb="5">
      <t>ヘンサイ</t>
    </rPh>
    <phoneticPr fontId="5"/>
  </si>
  <si>
    <t>その他</t>
    <rPh sb="2" eb="3">
      <t>ホカ</t>
    </rPh>
    <phoneticPr fontId="5"/>
  </si>
  <si>
    <t>資金調達</t>
    <rPh sb="0" eb="2">
      <t>シキン</t>
    </rPh>
    <rPh sb="2" eb="4">
      <t>チョウタツ</t>
    </rPh>
    <phoneticPr fontId="5"/>
  </si>
  <si>
    <t>当期損益</t>
    <rPh sb="0" eb="2">
      <t>トウキ</t>
    </rPh>
    <rPh sb="2" eb="4">
      <t>ソンエキ</t>
    </rPh>
    <phoneticPr fontId="5"/>
  </si>
  <si>
    <t>借入金</t>
    <rPh sb="0" eb="2">
      <t>カリイレ</t>
    </rPh>
    <rPh sb="2" eb="3">
      <t>キン</t>
    </rPh>
    <phoneticPr fontId="5"/>
  </si>
  <si>
    <t>資本金</t>
    <rPh sb="0" eb="3">
      <t>シホンキン</t>
    </rPh>
    <phoneticPr fontId="5"/>
  </si>
  <si>
    <t>当期資金過不足</t>
    <rPh sb="0" eb="2">
      <t>トウキ</t>
    </rPh>
    <rPh sb="2" eb="3">
      <t>シホン</t>
    </rPh>
    <rPh sb="3" eb="4">
      <t>キン</t>
    </rPh>
    <rPh sb="4" eb="7">
      <t>カフソク</t>
    </rPh>
    <phoneticPr fontId="5"/>
  </si>
  <si>
    <t>資金過不足累計</t>
    <rPh sb="0" eb="2">
      <t>シキン</t>
    </rPh>
    <rPh sb="2" eb="5">
      <t>カフソク</t>
    </rPh>
    <rPh sb="5" eb="7">
      <t>ルイケイ</t>
    </rPh>
    <phoneticPr fontId="5"/>
  </si>
  <si>
    <t>借入残高</t>
    <rPh sb="0" eb="2">
      <t>カリイレ</t>
    </rPh>
    <rPh sb="2" eb="3">
      <t>ザンキン</t>
    </rPh>
    <rPh sb="3" eb="4">
      <t>ダカ</t>
    </rPh>
    <phoneticPr fontId="5"/>
  </si>
  <si>
    <t>資金調達企業主体</t>
    <rPh sb="0" eb="2">
      <t>シキン</t>
    </rPh>
    <rPh sb="2" eb="4">
      <t>チョウタツ</t>
    </rPh>
    <rPh sb="4" eb="6">
      <t>キギョウ</t>
    </rPh>
    <rPh sb="6" eb="8">
      <t>シュタイ</t>
    </rPh>
    <phoneticPr fontId="5"/>
  </si>
  <si>
    <t>事業役割</t>
    <rPh sb="0" eb="2">
      <t>ジギョウ</t>
    </rPh>
    <rPh sb="2" eb="4">
      <t>ヤクワリ</t>
    </rPh>
    <phoneticPr fontId="5"/>
  </si>
  <si>
    <t>設計役割</t>
    <rPh sb="0" eb="2">
      <t>セッケイ</t>
    </rPh>
    <rPh sb="2" eb="4">
      <t>ヤクワリ</t>
    </rPh>
    <phoneticPr fontId="5"/>
  </si>
  <si>
    <t>建設役割</t>
    <rPh sb="0" eb="2">
      <t>ケンセツ</t>
    </rPh>
    <rPh sb="2" eb="4">
      <t>ヤクワリ</t>
    </rPh>
    <phoneticPr fontId="5"/>
  </si>
  <si>
    <t>円</t>
    <rPh sb="0" eb="1">
      <t>エン</t>
    </rPh>
    <phoneticPr fontId="5"/>
  </si>
  <si>
    <t>自己資本</t>
    <rPh sb="0" eb="2">
      <t>ジコ</t>
    </rPh>
    <rPh sb="2" eb="4">
      <t>シホン</t>
    </rPh>
    <phoneticPr fontId="5"/>
  </si>
  <si>
    <t>外部借入等</t>
    <rPh sb="0" eb="2">
      <t>ガイブ</t>
    </rPh>
    <rPh sb="2" eb="4">
      <t>カリイレ</t>
    </rPh>
    <rPh sb="4" eb="5">
      <t>トウ</t>
    </rPh>
    <phoneticPr fontId="5"/>
  </si>
  <si>
    <t>民間金融機関※</t>
    <rPh sb="0" eb="2">
      <t>ミンカン</t>
    </rPh>
    <rPh sb="2" eb="4">
      <t>キンユウ</t>
    </rPh>
    <rPh sb="4" eb="6">
      <t>キカン</t>
    </rPh>
    <phoneticPr fontId="5"/>
  </si>
  <si>
    <t>政府系金融機関※</t>
    <rPh sb="0" eb="3">
      <t>セイフケイ</t>
    </rPh>
    <rPh sb="3" eb="5">
      <t>キンユウ</t>
    </rPh>
    <rPh sb="5" eb="7">
      <t>キカン</t>
    </rPh>
    <phoneticPr fontId="5"/>
  </si>
  <si>
    <t>その他社債等※</t>
    <rPh sb="0" eb="3">
      <t>ソノタ</t>
    </rPh>
    <rPh sb="3" eb="5">
      <t>シャサイ</t>
    </rPh>
    <rPh sb="5" eb="6">
      <t>トウ</t>
    </rPh>
    <phoneticPr fontId="5"/>
  </si>
  <si>
    <t>民間金融機関</t>
    <phoneticPr fontId="5"/>
  </si>
  <si>
    <t>政府系金融機関</t>
    <phoneticPr fontId="5"/>
  </si>
  <si>
    <t>その他社債等</t>
    <phoneticPr fontId="5"/>
  </si>
  <si>
    <t>様式10-2-1</t>
    <rPh sb="0" eb="2">
      <t>ヨウシキ</t>
    </rPh>
    <phoneticPr fontId="5"/>
  </si>
  <si>
    <t>1.　技 術 提 案 基 本 方 針</t>
    <rPh sb="3" eb="4">
      <t>ワザ</t>
    </rPh>
    <rPh sb="5" eb="6">
      <t>ジュツ</t>
    </rPh>
    <rPh sb="7" eb="8">
      <t>ツツミ</t>
    </rPh>
    <rPh sb="9" eb="10">
      <t>アン</t>
    </rPh>
    <rPh sb="11" eb="12">
      <t>モト</t>
    </rPh>
    <rPh sb="13" eb="14">
      <t>ホン</t>
    </rPh>
    <rPh sb="15" eb="16">
      <t>カタ</t>
    </rPh>
    <rPh sb="17" eb="18">
      <t>ハリ</t>
    </rPh>
    <phoneticPr fontId="5"/>
  </si>
  <si>
    <t>様式10-2-3</t>
    <rPh sb="0" eb="2">
      <t>ヨウシキ</t>
    </rPh>
    <phoneticPr fontId="5"/>
  </si>
  <si>
    <t>様式10-2-4</t>
    <rPh sb="0" eb="2">
      <t>ヨウシキ</t>
    </rPh>
    <phoneticPr fontId="5"/>
  </si>
  <si>
    <t>様式10-2-5</t>
    <rPh sb="0" eb="2">
      <t>ヨウシキ</t>
    </rPh>
    <phoneticPr fontId="5"/>
  </si>
  <si>
    <t>様式10-2-6</t>
    <rPh sb="0" eb="2">
      <t>ヨウシキ</t>
    </rPh>
    <phoneticPr fontId="5"/>
  </si>
  <si>
    <t>様式10-2-7</t>
    <rPh sb="0" eb="2">
      <t>ヨウシキ</t>
    </rPh>
    <phoneticPr fontId="5"/>
  </si>
  <si>
    <t>事業名称</t>
    <rPh sb="0" eb="2">
      <t>ジギョウ</t>
    </rPh>
    <rPh sb="2" eb="4">
      <t>メイショウ</t>
    </rPh>
    <phoneticPr fontId="28"/>
  </si>
  <si>
    <t>①　執務環境の確保に関する考え方（照度、グレア、ちらつき等）</t>
    <rPh sb="2" eb="4">
      <t>シツム</t>
    </rPh>
    <rPh sb="4" eb="6">
      <t>カンキョウ</t>
    </rPh>
    <rPh sb="7" eb="9">
      <t>カクホ</t>
    </rPh>
    <rPh sb="10" eb="11">
      <t>カン</t>
    </rPh>
    <rPh sb="13" eb="14">
      <t>カンガ</t>
    </rPh>
    <rPh sb="15" eb="16">
      <t>カタ</t>
    </rPh>
    <rPh sb="17" eb="19">
      <t>ショウド</t>
    </rPh>
    <rPh sb="28" eb="29">
      <t>ナド</t>
    </rPh>
    <phoneticPr fontId="28"/>
  </si>
  <si>
    <t>③　緊急時（故障時、球切れ時等）対応の考え方</t>
    <rPh sb="2" eb="5">
      <t>キンキュウジ</t>
    </rPh>
    <rPh sb="6" eb="8">
      <t>コショウ</t>
    </rPh>
    <rPh sb="8" eb="9">
      <t>ジ</t>
    </rPh>
    <rPh sb="10" eb="11">
      <t>タマ</t>
    </rPh>
    <rPh sb="11" eb="12">
      <t>ギ</t>
    </rPh>
    <rPh sb="13" eb="14">
      <t>ジ</t>
    </rPh>
    <rPh sb="14" eb="15">
      <t>トウ</t>
    </rPh>
    <rPh sb="16" eb="18">
      <t>タイオウ</t>
    </rPh>
    <rPh sb="19" eb="20">
      <t>カンガ</t>
    </rPh>
    <rPh sb="21" eb="22">
      <t>カタ</t>
    </rPh>
    <phoneticPr fontId="28"/>
  </si>
  <si>
    <r>
      <t>②　安全性確保に関する考え方（</t>
    </r>
    <r>
      <rPr>
        <sz val="11"/>
        <rFont val="ＭＳ Ｐゴシック"/>
        <family val="3"/>
        <charset val="128"/>
      </rPr>
      <t>老朽ソケットの対策、地震時落下、球交換時等感電防止等）</t>
    </r>
    <rPh sb="2" eb="5">
      <t>アンゼンセイ</t>
    </rPh>
    <rPh sb="5" eb="7">
      <t>カクホ</t>
    </rPh>
    <rPh sb="8" eb="9">
      <t>カン</t>
    </rPh>
    <rPh sb="11" eb="12">
      <t>カンガ</t>
    </rPh>
    <rPh sb="13" eb="14">
      <t>カタ</t>
    </rPh>
    <rPh sb="15" eb="17">
      <t>ロウキュウ</t>
    </rPh>
    <rPh sb="22" eb="24">
      <t>タイサク</t>
    </rPh>
    <rPh sb="25" eb="28">
      <t>ジシンジ</t>
    </rPh>
    <rPh sb="28" eb="30">
      <t>ラッカ</t>
    </rPh>
    <rPh sb="31" eb="32">
      <t>タマ</t>
    </rPh>
    <rPh sb="32" eb="34">
      <t>コウカン</t>
    </rPh>
    <rPh sb="34" eb="35">
      <t>ジ</t>
    </rPh>
    <rPh sb="35" eb="36">
      <t>ナド</t>
    </rPh>
    <rPh sb="36" eb="38">
      <t>カンデン</t>
    </rPh>
    <rPh sb="38" eb="40">
      <t>ボウシ</t>
    </rPh>
    <rPh sb="40" eb="41">
      <t>ナド</t>
    </rPh>
    <phoneticPr fontId="28"/>
  </si>
  <si>
    <t>④　その他アピールポイント</t>
    <rPh sb="4" eb="5">
      <t>ホカ</t>
    </rPh>
    <phoneticPr fontId="28"/>
  </si>
  <si>
    <t>⑤　取替え対象の考え方</t>
    <rPh sb="2" eb="4">
      <t>トリカ</t>
    </rPh>
    <rPh sb="5" eb="7">
      <t>タイショウ</t>
    </rPh>
    <rPh sb="8" eb="9">
      <t>カンガ</t>
    </rPh>
    <rPh sb="10" eb="11">
      <t>カタ</t>
    </rPh>
    <phoneticPr fontId="28"/>
  </si>
  <si>
    <t>単位：本</t>
    <rPh sb="0" eb="2">
      <t>タンイ</t>
    </rPh>
    <rPh sb="3" eb="4">
      <t>ホン</t>
    </rPh>
    <phoneticPr fontId="5"/>
  </si>
  <si>
    <t>必須改修分</t>
    <rPh sb="0" eb="2">
      <t>ヒッス</t>
    </rPh>
    <rPh sb="2" eb="4">
      <t>カイシュウ</t>
    </rPh>
    <rPh sb="4" eb="5">
      <t>ブン</t>
    </rPh>
    <phoneticPr fontId="5"/>
  </si>
  <si>
    <t>任　意　改　修　分</t>
    <rPh sb="0" eb="1">
      <t>ニン</t>
    </rPh>
    <rPh sb="2" eb="3">
      <t>イ</t>
    </rPh>
    <rPh sb="4" eb="5">
      <t>アラタ</t>
    </rPh>
    <rPh sb="6" eb="7">
      <t>オサム</t>
    </rPh>
    <rPh sb="8" eb="9">
      <t>ブン</t>
    </rPh>
    <phoneticPr fontId="5"/>
  </si>
  <si>
    <t>計</t>
    <rPh sb="0" eb="1">
      <t>ケイ</t>
    </rPh>
    <phoneticPr fontId="5"/>
  </si>
  <si>
    <t>蛍光灯
直管形
40形</t>
    <rPh sb="0" eb="2">
      <t>ケイコウ</t>
    </rPh>
    <rPh sb="2" eb="3">
      <t>トウ</t>
    </rPh>
    <rPh sb="4" eb="5">
      <t>チョッ</t>
    </rPh>
    <rPh sb="5" eb="6">
      <t>カン</t>
    </rPh>
    <rPh sb="6" eb="7">
      <t>ガタ</t>
    </rPh>
    <rPh sb="10" eb="11">
      <t>ガタ</t>
    </rPh>
    <phoneticPr fontId="5"/>
  </si>
  <si>
    <t>蛍光灯
直管形
20形</t>
    <rPh sb="0" eb="2">
      <t>ケイコウ</t>
    </rPh>
    <rPh sb="2" eb="3">
      <t>トウ</t>
    </rPh>
    <rPh sb="4" eb="5">
      <t>チョッ</t>
    </rPh>
    <rPh sb="5" eb="6">
      <t>カン</t>
    </rPh>
    <rPh sb="6" eb="7">
      <t>ガタ</t>
    </rPh>
    <rPh sb="10" eb="11">
      <t>ガタ</t>
    </rPh>
    <phoneticPr fontId="5"/>
  </si>
  <si>
    <t>蛍光灯
直管形
10形</t>
    <rPh sb="0" eb="2">
      <t>ケイコウ</t>
    </rPh>
    <rPh sb="2" eb="3">
      <t>トウ</t>
    </rPh>
    <rPh sb="4" eb="5">
      <t>チョッ</t>
    </rPh>
    <rPh sb="5" eb="6">
      <t>カン</t>
    </rPh>
    <rPh sb="6" eb="7">
      <t>ガタ</t>
    </rPh>
    <rPh sb="10" eb="11">
      <t>ガタ</t>
    </rPh>
    <phoneticPr fontId="5"/>
  </si>
  <si>
    <r>
      <t>蛍光灯
直管形
Hf32形</t>
    </r>
    <r>
      <rPr>
        <sz val="9"/>
        <rFont val="ＭＳ Ｐゴシック"/>
        <family val="3"/>
        <charset val="128"/>
      </rPr>
      <t>（高出力）</t>
    </r>
    <rPh sb="0" eb="2">
      <t>ケイコウ</t>
    </rPh>
    <rPh sb="2" eb="3">
      <t>トウ</t>
    </rPh>
    <rPh sb="4" eb="5">
      <t>チョッ</t>
    </rPh>
    <rPh sb="5" eb="6">
      <t>カン</t>
    </rPh>
    <rPh sb="6" eb="7">
      <t>ガタ</t>
    </rPh>
    <rPh sb="12" eb="13">
      <t>ガタ</t>
    </rPh>
    <rPh sb="14" eb="17">
      <t>コウシュツリョク</t>
    </rPh>
    <phoneticPr fontId="5"/>
  </si>
  <si>
    <r>
      <t>蛍光灯
直管形
Hf32形</t>
    </r>
    <r>
      <rPr>
        <sz val="9"/>
        <rFont val="ＭＳ Ｐゴシック"/>
        <family val="3"/>
        <charset val="128"/>
      </rPr>
      <t>（定格出力）</t>
    </r>
    <rPh sb="0" eb="2">
      <t>ケイコウ</t>
    </rPh>
    <rPh sb="2" eb="3">
      <t>トウ</t>
    </rPh>
    <rPh sb="4" eb="5">
      <t>チョッ</t>
    </rPh>
    <rPh sb="5" eb="6">
      <t>カン</t>
    </rPh>
    <rPh sb="6" eb="7">
      <t>ガタ</t>
    </rPh>
    <rPh sb="12" eb="13">
      <t>ガタ</t>
    </rPh>
    <rPh sb="14" eb="16">
      <t>テイカク</t>
    </rPh>
    <rPh sb="16" eb="18">
      <t>シュツリョク</t>
    </rPh>
    <phoneticPr fontId="5"/>
  </si>
  <si>
    <t>蛍光灯
直管形
40形防水</t>
    <rPh sb="0" eb="2">
      <t>ケイコウ</t>
    </rPh>
    <rPh sb="2" eb="3">
      <t>トウ</t>
    </rPh>
    <rPh sb="4" eb="5">
      <t>チョッ</t>
    </rPh>
    <rPh sb="5" eb="6">
      <t>カン</t>
    </rPh>
    <rPh sb="6" eb="7">
      <t>ガタ</t>
    </rPh>
    <rPh sb="10" eb="11">
      <t>ガタ</t>
    </rPh>
    <rPh sb="11" eb="13">
      <t>ボウスイ</t>
    </rPh>
    <phoneticPr fontId="5"/>
  </si>
  <si>
    <t>蛍光灯
直管形
20形防水</t>
  </si>
  <si>
    <t>蛍光灯
直管形
その他</t>
    <rPh sb="0" eb="2">
      <t>ケイコウ</t>
    </rPh>
    <rPh sb="2" eb="3">
      <t>トウ</t>
    </rPh>
    <rPh sb="4" eb="5">
      <t>チョッ</t>
    </rPh>
    <rPh sb="5" eb="6">
      <t>カン</t>
    </rPh>
    <rPh sb="6" eb="7">
      <t>ガタ</t>
    </rPh>
    <rPh sb="10" eb="11">
      <t>タ</t>
    </rPh>
    <phoneticPr fontId="5"/>
  </si>
  <si>
    <t>ｺﾝﾊﾟｸﾄ形
蛍光ﾗﾝﾌﾟ</t>
    <rPh sb="6" eb="7">
      <t xml:space="preserve">
</t>
    </rPh>
    <rPh sb="7" eb="9">
      <t>ケイコウ</t>
    </rPh>
    <rPh sb="9" eb="12">
      <t>ランプ</t>
    </rPh>
    <phoneticPr fontId="5"/>
  </si>
  <si>
    <t>丸形
蛍光ﾗﾝﾌﾟ</t>
    <rPh sb="0" eb="2">
      <t>マルガタ</t>
    </rPh>
    <rPh sb="3" eb="5">
      <t>ケイコウ</t>
    </rPh>
    <phoneticPr fontId="5"/>
  </si>
  <si>
    <t>白熱電球</t>
    <rPh sb="0" eb="2">
      <t>ハクネツ</t>
    </rPh>
    <rPh sb="2" eb="4">
      <t>デンキュウ</t>
    </rPh>
    <phoneticPr fontId="5"/>
  </si>
  <si>
    <t>HIDﾗﾝﾌﾟ</t>
  </si>
  <si>
    <t>その他</t>
    <rPh sb="2" eb="3">
      <t>タ</t>
    </rPh>
    <phoneticPr fontId="5"/>
  </si>
  <si>
    <t>合　計</t>
    <rPh sb="0" eb="1">
      <t>ゴウ</t>
    </rPh>
    <rPh sb="2" eb="3">
      <t>ケイ</t>
    </rPh>
    <phoneticPr fontId="5"/>
  </si>
  <si>
    <t>様式10-2-8</t>
    <rPh sb="0" eb="2">
      <t>ヨウシキ</t>
    </rPh>
    <phoneticPr fontId="5"/>
  </si>
  <si>
    <t>品名</t>
    <rPh sb="0" eb="2">
      <t>ヒンメイ</t>
    </rPh>
    <phoneticPr fontId="5"/>
  </si>
  <si>
    <t>品番</t>
    <rPh sb="0" eb="2">
      <t>ヒンバン</t>
    </rPh>
    <phoneticPr fontId="5"/>
  </si>
  <si>
    <t>記入欄</t>
    <rPh sb="0" eb="2">
      <t>キニュウ</t>
    </rPh>
    <rPh sb="2" eb="3">
      <t>ラン</t>
    </rPh>
    <phoneticPr fontId="5"/>
  </si>
  <si>
    <t>電源部形式（内蔵形・別置形）</t>
    <rPh sb="0" eb="2">
      <t>デンゲン</t>
    </rPh>
    <rPh sb="2" eb="3">
      <t>ブ</t>
    </rPh>
    <rPh sb="3" eb="5">
      <t>ケイシキ</t>
    </rPh>
    <rPh sb="6" eb="8">
      <t>ナイゾウ</t>
    </rPh>
    <rPh sb="8" eb="9">
      <t>ガタ</t>
    </rPh>
    <rPh sb="10" eb="11">
      <t>ベツ</t>
    </rPh>
    <rPh sb="11" eb="12">
      <t>オ</t>
    </rPh>
    <rPh sb="12" eb="13">
      <t>ガタ</t>
    </rPh>
    <phoneticPr fontId="5"/>
  </si>
  <si>
    <t>内蔵形 ・ 別置形（PSEマーク　有・無）</t>
    <rPh sb="0" eb="2">
      <t>ナイゾウ</t>
    </rPh>
    <rPh sb="2" eb="3">
      <t>ガタ</t>
    </rPh>
    <phoneticPr fontId="5"/>
  </si>
  <si>
    <t>給電方式（口金片側 ・ 口金両端 ・くぼみ形コンタクト口金）</t>
    <rPh sb="0" eb="2">
      <t>キュウデン</t>
    </rPh>
    <rPh sb="2" eb="4">
      <t>ホウシキ</t>
    </rPh>
    <rPh sb="5" eb="7">
      <t>クチガネ</t>
    </rPh>
    <rPh sb="7" eb="9">
      <t>カタガワ</t>
    </rPh>
    <rPh sb="12" eb="14">
      <t>クチガネ</t>
    </rPh>
    <rPh sb="14" eb="16">
      <t>リョウタン</t>
    </rPh>
    <rPh sb="21" eb="22">
      <t>ガタ</t>
    </rPh>
    <rPh sb="27" eb="28">
      <t>クチ</t>
    </rPh>
    <rPh sb="28" eb="29">
      <t>カネ</t>
    </rPh>
    <phoneticPr fontId="5"/>
  </si>
  <si>
    <t>寸法（JIS C 7617-2のG13口金直管蛍光ランプ寸法測定位置によるもの）</t>
    <rPh sb="0" eb="2">
      <t>スンポウ</t>
    </rPh>
    <rPh sb="19" eb="21">
      <t>クチガネ</t>
    </rPh>
    <rPh sb="21" eb="22">
      <t>チョッ</t>
    </rPh>
    <rPh sb="22" eb="23">
      <t>カン</t>
    </rPh>
    <rPh sb="23" eb="25">
      <t>ケイコウ</t>
    </rPh>
    <rPh sb="28" eb="30">
      <t>スンポウ</t>
    </rPh>
    <rPh sb="30" eb="32">
      <t>ソクテイ</t>
    </rPh>
    <rPh sb="32" eb="34">
      <t>イチ</t>
    </rPh>
    <phoneticPr fontId="5"/>
  </si>
  <si>
    <t>ランプ保持部口金（G13・GX16t-5・専用口金）</t>
    <rPh sb="3" eb="5">
      <t>ホジ</t>
    </rPh>
    <rPh sb="5" eb="6">
      <t>ブ</t>
    </rPh>
    <rPh sb="6" eb="8">
      <t>クチガネ</t>
    </rPh>
    <rPh sb="21" eb="23">
      <t>センヨウ</t>
    </rPh>
    <rPh sb="23" eb="25">
      <t>クチガネ</t>
    </rPh>
    <phoneticPr fontId="5"/>
  </si>
  <si>
    <t>G13 ・ GX16t-5 ・ 専用口金</t>
    <rPh sb="16" eb="18">
      <t>センヨウ</t>
    </rPh>
    <rPh sb="18" eb="20">
      <t>クチガネ</t>
    </rPh>
    <phoneticPr fontId="5"/>
  </si>
  <si>
    <t>質量[g]（別置形電源の場合、電源部質量は含まない）</t>
    <rPh sb="0" eb="2">
      <t>シツリョウ</t>
    </rPh>
    <rPh sb="18" eb="20">
      <t>シツリョウ</t>
    </rPh>
    <rPh sb="21" eb="22">
      <t>フク</t>
    </rPh>
    <phoneticPr fontId="5"/>
  </si>
  <si>
    <t>材質（箇所：発光面、非発光面、口金、ピン）及び
発光面カバー色合い</t>
    <rPh sb="0" eb="2">
      <t>ザイシツ</t>
    </rPh>
    <rPh sb="3" eb="5">
      <t>カショ</t>
    </rPh>
    <rPh sb="6" eb="8">
      <t>ハッコウ</t>
    </rPh>
    <rPh sb="8" eb="9">
      <t>メン</t>
    </rPh>
    <rPh sb="10" eb="11">
      <t>ヒ</t>
    </rPh>
    <rPh sb="11" eb="13">
      <t>ハッコウ</t>
    </rPh>
    <rPh sb="13" eb="14">
      <t>メン</t>
    </rPh>
    <rPh sb="15" eb="17">
      <t>クチガネ</t>
    </rPh>
    <rPh sb="21" eb="22">
      <t>オヨ</t>
    </rPh>
    <rPh sb="24" eb="26">
      <t>ハッコウ</t>
    </rPh>
    <phoneticPr fontId="5"/>
  </si>
  <si>
    <t>発光面材質：</t>
    <rPh sb="0" eb="2">
      <t>ハッコウ</t>
    </rPh>
    <rPh sb="2" eb="3">
      <t>メン</t>
    </rPh>
    <rPh sb="3" eb="5">
      <t>ザイシツ</t>
    </rPh>
    <phoneticPr fontId="5"/>
  </si>
  <si>
    <t>非発光面材質：</t>
    <rPh sb="0" eb="1">
      <t>ヒ</t>
    </rPh>
    <rPh sb="1" eb="3">
      <t>ハッコウ</t>
    </rPh>
    <rPh sb="3" eb="4">
      <t>メン</t>
    </rPh>
    <rPh sb="4" eb="6">
      <t>ザイシツ</t>
    </rPh>
    <phoneticPr fontId="5"/>
  </si>
  <si>
    <t>口金材質：</t>
    <rPh sb="0" eb="2">
      <t>クチガネ</t>
    </rPh>
    <rPh sb="2" eb="4">
      <t>ザイシツ</t>
    </rPh>
    <phoneticPr fontId="5"/>
  </si>
  <si>
    <t>ピン材質：</t>
    <rPh sb="2" eb="4">
      <t>ザイシツ</t>
    </rPh>
    <phoneticPr fontId="5"/>
  </si>
  <si>
    <t>目立たない色合い ・ その他（　　　　　　　　　　　　　）</t>
    <rPh sb="0" eb="2">
      <t>メダ</t>
    </rPh>
    <rPh sb="5" eb="7">
      <t>イロア</t>
    </rPh>
    <rPh sb="13" eb="14">
      <t>タ</t>
    </rPh>
    <phoneticPr fontId="5"/>
  </si>
  <si>
    <t>全光束[lm]</t>
    <rPh sb="0" eb="1">
      <t>ゼン</t>
    </rPh>
    <rPh sb="1" eb="2">
      <t>コウ</t>
    </rPh>
    <rPh sb="2" eb="3">
      <t>ソク</t>
    </rPh>
    <phoneticPr fontId="5"/>
  </si>
  <si>
    <t>　ランプ本体　　　　　　　　　[Ｗ]
（別置電源部　　　　　　　　[W]）</t>
    <rPh sb="4" eb="6">
      <t>ホンタイ</t>
    </rPh>
    <phoneticPr fontId="5"/>
  </si>
  <si>
    <t>定格電圧[V]</t>
    <rPh sb="0" eb="2">
      <t>テイカク</t>
    </rPh>
    <rPh sb="2" eb="4">
      <t>デンアツ</t>
    </rPh>
    <phoneticPr fontId="5"/>
  </si>
  <si>
    <t>色温度</t>
    <rPh sb="0" eb="1">
      <t>イロ</t>
    </rPh>
    <rPh sb="1" eb="3">
      <t>オンド</t>
    </rPh>
    <phoneticPr fontId="5"/>
  </si>
  <si>
    <t>平均演色評価数</t>
    <rPh sb="0" eb="2">
      <t>ヘイキン</t>
    </rPh>
    <rPh sb="2" eb="3">
      <t>エン</t>
    </rPh>
    <rPh sb="3" eb="4">
      <t>ショク</t>
    </rPh>
    <rPh sb="4" eb="6">
      <t>ヒョウカ</t>
    </rPh>
    <rPh sb="6" eb="7">
      <t>スウ</t>
    </rPh>
    <phoneticPr fontId="5"/>
  </si>
  <si>
    <t>適合　・　不適合</t>
    <rPh sb="0" eb="2">
      <t>テキゴウ</t>
    </rPh>
    <rPh sb="5" eb="8">
      <t>フテキゴウ</t>
    </rPh>
    <phoneticPr fontId="5"/>
  </si>
  <si>
    <t>1/2照度角[°]</t>
    <rPh sb="3" eb="5">
      <t>ショウド</t>
    </rPh>
    <rPh sb="5" eb="6">
      <t>カク</t>
    </rPh>
    <phoneticPr fontId="5"/>
  </si>
  <si>
    <t>寿命[時間]</t>
    <rPh sb="0" eb="2">
      <t>ジュミョウ</t>
    </rPh>
    <rPh sb="3" eb="5">
      <t>ジカン</t>
    </rPh>
    <phoneticPr fontId="5"/>
  </si>
  <si>
    <t>[時間]</t>
    <rPh sb="1" eb="3">
      <t>ジカン</t>
    </rPh>
    <phoneticPr fontId="5"/>
  </si>
  <si>
    <t>使用可能周囲温度[℃]（下限値及び上限値を記載）</t>
    <rPh sb="0" eb="2">
      <t>シヨウ</t>
    </rPh>
    <rPh sb="2" eb="4">
      <t>カノウ</t>
    </rPh>
    <rPh sb="4" eb="6">
      <t>シュウイ</t>
    </rPh>
    <rPh sb="6" eb="8">
      <t>オンド</t>
    </rPh>
    <rPh sb="12" eb="15">
      <t>カゲンチ</t>
    </rPh>
    <rPh sb="15" eb="16">
      <t>オヨ</t>
    </rPh>
    <rPh sb="17" eb="20">
      <t>ジョウゲンチ</t>
    </rPh>
    <rPh sb="21" eb="23">
      <t>キサイ</t>
    </rPh>
    <phoneticPr fontId="5"/>
  </si>
  <si>
    <t>高調波はクラスCの基準を満たすこと。
（JIS C 61000-3-2に定めるもの）</t>
    <rPh sb="0" eb="2">
      <t>コウチョウ</t>
    </rPh>
    <rPh sb="2" eb="3">
      <t>ハ</t>
    </rPh>
    <rPh sb="9" eb="11">
      <t>キジュン</t>
    </rPh>
    <rPh sb="12" eb="13">
      <t>ミ</t>
    </rPh>
    <phoneticPr fontId="5"/>
  </si>
  <si>
    <t>電磁波雑音は、「電気用品の技術基準の解釈」の「〔附属の表の２〕電気用品の雑音の強さの測定方法」の「第７章　照明器具等」の基準を満たすこと。</t>
    <rPh sb="0" eb="3">
      <t>デンジハ</t>
    </rPh>
    <rPh sb="3" eb="5">
      <t>ザツオン</t>
    </rPh>
    <rPh sb="60" eb="62">
      <t>キジュン</t>
    </rPh>
    <rPh sb="63" eb="64">
      <t>ミ</t>
    </rPh>
    <phoneticPr fontId="5"/>
  </si>
  <si>
    <t>生産物賠償責任保険証券写しの任意提出</t>
    <rPh sb="0" eb="2">
      <t>セイサン</t>
    </rPh>
    <rPh sb="2" eb="3">
      <t>ブツ</t>
    </rPh>
    <rPh sb="3" eb="5">
      <t>バイショウ</t>
    </rPh>
    <rPh sb="5" eb="7">
      <t>セキニン</t>
    </rPh>
    <rPh sb="7" eb="9">
      <t>ホケン</t>
    </rPh>
    <rPh sb="9" eb="11">
      <t>ショウケン</t>
    </rPh>
    <rPh sb="11" eb="12">
      <t>ウツ</t>
    </rPh>
    <rPh sb="14" eb="16">
      <t>ニンイ</t>
    </rPh>
    <rPh sb="16" eb="18">
      <t>テイシュツ</t>
    </rPh>
    <phoneticPr fontId="5"/>
  </si>
  <si>
    <t>提出可能　・　提出不可能</t>
    <rPh sb="0" eb="2">
      <t>テイシュツ</t>
    </rPh>
    <rPh sb="2" eb="4">
      <t>カノウ</t>
    </rPh>
    <rPh sb="7" eb="9">
      <t>テイシュツ</t>
    </rPh>
    <rPh sb="9" eb="12">
      <t>フカノウ</t>
    </rPh>
    <phoneticPr fontId="5"/>
  </si>
  <si>
    <t>パテント説明書の提出</t>
  </si>
  <si>
    <t>品名：</t>
    <rPh sb="0" eb="2">
      <t>ヒンメイ</t>
    </rPh>
    <phoneticPr fontId="5"/>
  </si>
  <si>
    <t>品番：</t>
    <rPh sb="0" eb="2">
      <t>ヒンバン</t>
    </rPh>
    <phoneticPr fontId="5"/>
  </si>
  <si>
    <t>数量：</t>
    <rPh sb="0" eb="2">
      <t>スウリョウ</t>
    </rPh>
    <phoneticPr fontId="5"/>
  </si>
  <si>
    <t>時期：</t>
    <rPh sb="0" eb="2">
      <t>ジキ</t>
    </rPh>
    <phoneticPr fontId="5"/>
  </si>
  <si>
    <t>施設名：</t>
    <rPh sb="0" eb="2">
      <t>シセツ</t>
    </rPh>
    <rPh sb="2" eb="3">
      <t>メイ</t>
    </rPh>
    <phoneticPr fontId="5"/>
  </si>
  <si>
    <t>設置場所：</t>
    <rPh sb="0" eb="2">
      <t>セッチ</t>
    </rPh>
    <rPh sb="2" eb="4">
      <t>バショ</t>
    </rPh>
    <phoneticPr fontId="5"/>
  </si>
  <si>
    <t>様式10-2-9</t>
    <rPh sb="0" eb="2">
      <t>ヨウシキ</t>
    </rPh>
    <phoneticPr fontId="5"/>
  </si>
  <si>
    <t>器具名
（別紙-4より）</t>
    <rPh sb="0" eb="2">
      <t>キグ</t>
    </rPh>
    <rPh sb="2" eb="3">
      <t>メイ</t>
    </rPh>
    <rPh sb="5" eb="7">
      <t>ベッシ</t>
    </rPh>
    <phoneticPr fontId="5"/>
  </si>
  <si>
    <t>改修方法</t>
    <rPh sb="0" eb="2">
      <t>カイシュウ</t>
    </rPh>
    <rPh sb="2" eb="4">
      <t>ホウホウ</t>
    </rPh>
    <phoneticPr fontId="5"/>
  </si>
  <si>
    <t>光源</t>
    <rPh sb="0" eb="2">
      <t>コウゲン</t>
    </rPh>
    <phoneticPr fontId="5"/>
  </si>
  <si>
    <t>消費電力
[W]</t>
    <rPh sb="0" eb="2">
      <t>ショウヒ</t>
    </rPh>
    <rPh sb="2" eb="4">
      <t>デンリョク</t>
    </rPh>
    <phoneticPr fontId="5"/>
  </si>
  <si>
    <t>定格寿命
[時間]</t>
    <rPh sb="0" eb="2">
      <t>テイカク</t>
    </rPh>
    <rPh sb="2" eb="4">
      <t>ジュミョウ</t>
    </rPh>
    <rPh sb="6" eb="8">
      <t>ジカン</t>
    </rPh>
    <phoneticPr fontId="5"/>
  </si>
  <si>
    <t>全光束
[lm]</t>
    <rPh sb="0" eb="1">
      <t>ゼン</t>
    </rPh>
    <rPh sb="1" eb="2">
      <t>コウ</t>
    </rPh>
    <rPh sb="2" eb="3">
      <t>ソク</t>
    </rPh>
    <phoneticPr fontId="5"/>
  </si>
  <si>
    <t>色温度
[K]</t>
    <rPh sb="0" eb="1">
      <t>イロ</t>
    </rPh>
    <rPh sb="1" eb="3">
      <t>オンド</t>
    </rPh>
    <phoneticPr fontId="5"/>
  </si>
  <si>
    <t>大きさ
[mm]</t>
    <rPh sb="0" eb="1">
      <t>オオ</t>
    </rPh>
    <phoneticPr fontId="5"/>
  </si>
  <si>
    <t>質量
[g]</t>
    <rPh sb="0" eb="2">
      <t>シツリョウ</t>
    </rPh>
    <phoneticPr fontId="5"/>
  </si>
  <si>
    <t>口金</t>
    <rPh sb="0" eb="2">
      <t>クチガネ</t>
    </rPh>
    <phoneticPr fontId="5"/>
  </si>
  <si>
    <t>その他
（自由記入欄）</t>
    <rPh sb="2" eb="3">
      <t>タ</t>
    </rPh>
    <rPh sb="5" eb="7">
      <t>ジユウ</t>
    </rPh>
    <rPh sb="7" eb="9">
      <t>キニュウ</t>
    </rPh>
    <rPh sb="9" eb="10">
      <t>ラン</t>
    </rPh>
    <phoneticPr fontId="5"/>
  </si>
  <si>
    <t>改修方法リスト</t>
    <rPh sb="0" eb="2">
      <t>カイシュウ</t>
    </rPh>
    <rPh sb="2" eb="4">
      <t>ホウホウ</t>
    </rPh>
    <phoneticPr fontId="5"/>
  </si>
  <si>
    <t>光源種別</t>
    <rPh sb="0" eb="2">
      <t>コウゲン</t>
    </rPh>
    <rPh sb="2" eb="4">
      <t>シュベツ</t>
    </rPh>
    <phoneticPr fontId="5"/>
  </si>
  <si>
    <t>器具ごと改修</t>
    <rPh sb="0" eb="2">
      <t>キグ</t>
    </rPh>
    <rPh sb="4" eb="6">
      <t>カイシュウ</t>
    </rPh>
    <phoneticPr fontId="5"/>
  </si>
  <si>
    <t>ランプのみ改修</t>
    <rPh sb="5" eb="7">
      <t>カイシュウ</t>
    </rPh>
    <phoneticPr fontId="5"/>
  </si>
  <si>
    <t>光源部、電源部のみ改修</t>
    <rPh sb="0" eb="2">
      <t>コウゲン</t>
    </rPh>
    <rPh sb="2" eb="3">
      <t>ブ</t>
    </rPh>
    <rPh sb="4" eb="6">
      <t>デンゲン</t>
    </rPh>
    <rPh sb="6" eb="7">
      <t>ブ</t>
    </rPh>
    <rPh sb="9" eb="11">
      <t>カイシュウ</t>
    </rPh>
    <phoneticPr fontId="5"/>
  </si>
  <si>
    <t>■</t>
  </si>
  <si>
    <t>備考</t>
  </si>
  <si>
    <t>設備</t>
  </si>
  <si>
    <t>項目</t>
  </si>
  <si>
    <t>内容</t>
  </si>
  <si>
    <t>改修前</t>
    <rPh sb="0" eb="2">
      <t>カイシュウ</t>
    </rPh>
    <rPh sb="2" eb="3">
      <t>マエ</t>
    </rPh>
    <phoneticPr fontId="5"/>
  </si>
  <si>
    <t>改修後</t>
  </si>
  <si>
    <t>単価</t>
  </si>
  <si>
    <t>金額</t>
  </si>
  <si>
    <t>合計</t>
  </si>
  <si>
    <t>【施設名：　　　　　　　　　　　　　　　　　　　　　　】</t>
    <rPh sb="1" eb="3">
      <t>シセツ</t>
    </rPh>
    <rPh sb="3" eb="4">
      <t>メイ</t>
    </rPh>
    <phoneticPr fontId="5"/>
  </si>
  <si>
    <t>■省エネルギー手法導入効果</t>
    <phoneticPr fontId="5"/>
  </si>
  <si>
    <t>改修項目</t>
    <rPh sb="2" eb="4">
      <t>コウモク</t>
    </rPh>
    <phoneticPr fontId="5"/>
  </si>
  <si>
    <t>改修費</t>
    <phoneticPr fontId="5"/>
  </si>
  <si>
    <t>光熱水費
削減額</t>
    <rPh sb="0" eb="3">
      <t>コウネツスイ</t>
    </rPh>
    <rPh sb="3" eb="4">
      <t>ヒ</t>
    </rPh>
    <rPh sb="7" eb="8">
      <t>ガク</t>
    </rPh>
    <phoneticPr fontId="5"/>
  </si>
  <si>
    <t>光熱水費
削減率</t>
    <rPh sb="0" eb="3">
      <t>コウネツスイ</t>
    </rPh>
    <rPh sb="3" eb="4">
      <t>ヒ</t>
    </rPh>
    <phoneticPr fontId="5"/>
  </si>
  <si>
    <t>番号</t>
    <rPh sb="0" eb="2">
      <t>バンゴウ</t>
    </rPh>
    <phoneticPr fontId="5"/>
  </si>
  <si>
    <t>改修内容</t>
    <rPh sb="0" eb="2">
      <t>カイシュウ</t>
    </rPh>
    <rPh sb="2" eb="4">
      <t>ナイヨウ</t>
    </rPh>
    <phoneticPr fontId="5"/>
  </si>
  <si>
    <t>[円]</t>
    <phoneticPr fontId="5"/>
  </si>
  <si>
    <t>[円/年]</t>
    <phoneticPr fontId="5"/>
  </si>
  <si>
    <t>[年]</t>
    <phoneticPr fontId="5"/>
  </si>
  <si>
    <t>[％]</t>
    <phoneticPr fontId="5"/>
  </si>
  <si>
    <t>■改修による光熱水費削減の基本データ</t>
    <phoneticPr fontId="5"/>
  </si>
  <si>
    <t>改修項目
番号</t>
    <rPh sb="0" eb="2">
      <t>カイシュウ</t>
    </rPh>
    <rPh sb="2" eb="4">
      <t>コウモク</t>
    </rPh>
    <rPh sb="5" eb="7">
      <t>バンゴウ</t>
    </rPh>
    <phoneticPr fontId="5"/>
  </si>
  <si>
    <t>各項目</t>
    <rPh sb="0" eb="1">
      <t>カク</t>
    </rPh>
    <rPh sb="1" eb="3">
      <t>コウモク</t>
    </rPh>
    <phoneticPr fontId="5"/>
  </si>
  <si>
    <t>改修前</t>
    <phoneticPr fontId="5"/>
  </si>
  <si>
    <t>改修後</t>
    <rPh sb="0" eb="2">
      <t>カイシュウ</t>
    </rPh>
    <rPh sb="2" eb="3">
      <t>ゴ</t>
    </rPh>
    <phoneticPr fontId="5"/>
  </si>
  <si>
    <t>各削減量</t>
    <rPh sb="0" eb="1">
      <t>カク</t>
    </rPh>
    <rPh sb="1" eb="3">
      <t>サクゲン</t>
    </rPh>
    <rPh sb="3" eb="4">
      <t>リョウ</t>
    </rPh>
    <phoneticPr fontId="5"/>
  </si>
  <si>
    <t>ガス</t>
    <phoneticPr fontId="5"/>
  </si>
  <si>
    <t>水道水</t>
    <phoneticPr fontId="5"/>
  </si>
  <si>
    <t>■省エネルギー対策</t>
    <phoneticPr fontId="5"/>
  </si>
  <si>
    <t>□建物　　　□電気　　　□空調　　　□衛生　　□</t>
  </si>
  <si>
    <t>仕様</t>
    <phoneticPr fontId="5"/>
  </si>
  <si>
    <t>①</t>
  </si>
  <si>
    <t>②</t>
  </si>
  <si>
    <t>③</t>
  </si>
  <si>
    <t>数量</t>
  </si>
  <si>
    <t>省エネルギー効果の測定・検証方法</t>
    <rPh sb="14" eb="16">
      <t>ホウホウ</t>
    </rPh>
    <phoneticPr fontId="17"/>
  </si>
  <si>
    <t>改修項目</t>
  </si>
  <si>
    <t>省エネルギー効果の測定・検証方法</t>
    <rPh sb="14" eb="16">
      <t>ホウホウ</t>
    </rPh>
    <phoneticPr fontId="5"/>
  </si>
  <si>
    <t>※</t>
    <phoneticPr fontId="17"/>
  </si>
  <si>
    <t>[円]</t>
    <phoneticPr fontId="17"/>
  </si>
  <si>
    <t>―</t>
    <phoneticPr fontId="5"/>
  </si>
  <si>
    <t xml:space="preserve">計測・検証業務を行う上で、コスト削減及びサービス水準の向上等の視点で、工夫している点が
</t>
    <rPh sb="0" eb="2">
      <t>ケイソク</t>
    </rPh>
    <rPh sb="3" eb="5">
      <t>ケンショウ</t>
    </rPh>
    <rPh sb="5" eb="7">
      <t>ギョウム</t>
    </rPh>
    <rPh sb="8" eb="9">
      <t>オコナ</t>
    </rPh>
    <rPh sb="10" eb="11">
      <t>ウエ</t>
    </rPh>
    <rPh sb="16" eb="18">
      <t>サクゲン</t>
    </rPh>
    <rPh sb="18" eb="19">
      <t>オヨ</t>
    </rPh>
    <rPh sb="24" eb="26">
      <t>スイジュン</t>
    </rPh>
    <rPh sb="27" eb="29">
      <t>コウジョウ</t>
    </rPh>
    <rPh sb="29" eb="30">
      <t>トウ</t>
    </rPh>
    <rPh sb="31" eb="33">
      <t>シテン</t>
    </rPh>
    <rPh sb="35" eb="37">
      <t>クフウ</t>
    </rPh>
    <rPh sb="41" eb="42">
      <t>テン</t>
    </rPh>
    <phoneticPr fontId="5"/>
  </si>
  <si>
    <t>あれば記載する。</t>
    <phoneticPr fontId="5"/>
  </si>
  <si>
    <t>書式の仕様は原則A4縦（１枚程度）とする。</t>
    <rPh sb="0" eb="2">
      <t>ショシキ</t>
    </rPh>
    <rPh sb="3" eb="5">
      <t>シヨウ</t>
    </rPh>
    <rPh sb="6" eb="8">
      <t>ゲンソク</t>
    </rPh>
    <rPh sb="10" eb="11">
      <t>タテ</t>
    </rPh>
    <rPh sb="13" eb="14">
      <t>マイ</t>
    </rPh>
    <rPh sb="14" eb="16">
      <t>テイド</t>
    </rPh>
    <phoneticPr fontId="5"/>
  </si>
  <si>
    <t>失格条件</t>
    <rPh sb="0" eb="2">
      <t>シッカク</t>
    </rPh>
    <rPh sb="2" eb="4">
      <t>ジョウケン</t>
    </rPh>
    <phoneticPr fontId="5"/>
  </si>
  <si>
    <t>記入欄</t>
    <rPh sb="0" eb="3">
      <t>キニュウラン</t>
    </rPh>
    <phoneticPr fontId="5"/>
  </si>
  <si>
    <t>参照資料</t>
    <rPh sb="0" eb="2">
      <t>サンショウ</t>
    </rPh>
    <rPh sb="2" eb="4">
      <t>シリョウ</t>
    </rPh>
    <phoneticPr fontId="5"/>
  </si>
  <si>
    <t>対象施設の運営・業務への支障</t>
    <rPh sb="0" eb="2">
      <t>タイショウ</t>
    </rPh>
    <rPh sb="2" eb="4">
      <t>シセツ</t>
    </rPh>
    <rPh sb="5" eb="7">
      <t>ウンエイ</t>
    </rPh>
    <rPh sb="8" eb="10">
      <t>ギョウム</t>
    </rPh>
    <rPh sb="12" eb="14">
      <t>シショウ</t>
    </rPh>
    <phoneticPr fontId="5"/>
  </si>
  <si>
    <t>様式15</t>
    <rPh sb="0" eb="2">
      <t>ヨウシキ</t>
    </rPh>
    <phoneticPr fontId="5"/>
  </si>
  <si>
    <t>(2)</t>
  </si>
  <si>
    <t>提案の安全性・信頼性・災害時等を含む緊急対応策</t>
    <rPh sb="0" eb="2">
      <t>テイアン</t>
    </rPh>
    <rPh sb="3" eb="6">
      <t>アンゼンセイ</t>
    </rPh>
    <rPh sb="7" eb="10">
      <t>シンライセイ</t>
    </rPh>
    <rPh sb="11" eb="14">
      <t>サイガイジ</t>
    </rPh>
    <rPh sb="14" eb="15">
      <t>トウ</t>
    </rPh>
    <rPh sb="16" eb="17">
      <t>フク</t>
    </rPh>
    <rPh sb="18" eb="20">
      <t>キンキュウ</t>
    </rPh>
    <rPh sb="20" eb="23">
      <t>タイオウサク</t>
    </rPh>
    <phoneticPr fontId="5"/>
  </si>
  <si>
    <t>様式14</t>
    <rPh sb="0" eb="2">
      <t>ヨウシキ</t>
    </rPh>
    <phoneticPr fontId="5"/>
  </si>
  <si>
    <t>(3)</t>
  </si>
  <si>
    <t>工事費用算出の妥当性</t>
    <rPh sb="0" eb="2">
      <t>コウジ</t>
    </rPh>
    <rPh sb="2" eb="4">
      <t>ヒヨウ</t>
    </rPh>
    <rPh sb="4" eb="6">
      <t>サンシュツ</t>
    </rPh>
    <rPh sb="7" eb="10">
      <t>ダトウセイ</t>
    </rPh>
    <phoneticPr fontId="5"/>
  </si>
  <si>
    <t>様式9-1～4</t>
    <rPh sb="0" eb="2">
      <t>ヨウシキ</t>
    </rPh>
    <phoneticPr fontId="5"/>
  </si>
  <si>
    <t>評価項目</t>
    <rPh sb="0" eb="2">
      <t>ヒョウカ</t>
    </rPh>
    <rPh sb="2" eb="4">
      <t>コウモク</t>
    </rPh>
    <phoneticPr fontId="5"/>
  </si>
  <si>
    <t>様式9-7</t>
    <rPh sb="0" eb="2">
      <t>ヨウシキ</t>
    </rPh>
    <phoneticPr fontId="5"/>
  </si>
  <si>
    <t>15年間の利益総額</t>
    <rPh sb="2" eb="4">
      <t>ネンカン</t>
    </rPh>
    <rPh sb="5" eb="7">
      <t>リエキ</t>
    </rPh>
    <rPh sb="7" eb="9">
      <t>ソウガク</t>
    </rPh>
    <phoneticPr fontId="5"/>
  </si>
  <si>
    <t>　（15年間の利益総額のうち、光熱水費等削減による利益分）</t>
    <rPh sb="4" eb="6">
      <t>ネンカン</t>
    </rPh>
    <rPh sb="7" eb="9">
      <t>リエキ</t>
    </rPh>
    <rPh sb="9" eb="11">
      <t>ソウガク</t>
    </rPh>
    <rPh sb="15" eb="17">
      <t>コウネツ</t>
    </rPh>
    <rPh sb="17" eb="18">
      <t>スイ</t>
    </rPh>
    <rPh sb="18" eb="19">
      <t>ヒ</t>
    </rPh>
    <rPh sb="19" eb="20">
      <t>トウ</t>
    </rPh>
    <rPh sb="20" eb="22">
      <t>サクゲン</t>
    </rPh>
    <rPh sb="25" eb="27">
      <t>リエキ</t>
    </rPh>
    <rPh sb="27" eb="28">
      <t>ブン</t>
    </rPh>
    <phoneticPr fontId="5"/>
  </si>
  <si>
    <t>資金調達計画</t>
    <rPh sb="0" eb="2">
      <t>シキン</t>
    </rPh>
    <rPh sb="2" eb="4">
      <t>チョウタツ</t>
    </rPh>
    <rPh sb="4" eb="6">
      <t>ケイカク</t>
    </rPh>
    <phoneticPr fontId="5"/>
  </si>
  <si>
    <t>自己資金　・　借入</t>
    <rPh sb="0" eb="2">
      <t>ジコ</t>
    </rPh>
    <rPh sb="2" eb="4">
      <t>シキン</t>
    </rPh>
    <rPh sb="7" eb="9">
      <t>カリイレ</t>
    </rPh>
    <phoneticPr fontId="5"/>
  </si>
  <si>
    <t>経営状況</t>
    <rPh sb="0" eb="2">
      <t>ケイエイ</t>
    </rPh>
    <rPh sb="2" eb="4">
      <t>ジョウキョウ</t>
    </rPh>
    <phoneticPr fontId="5"/>
  </si>
  <si>
    <t>（経営事項審査）</t>
    <rPh sb="1" eb="3">
      <t>ケイエイ</t>
    </rPh>
    <rPh sb="3" eb="5">
      <t>ジコウ</t>
    </rPh>
    <rPh sb="5" eb="7">
      <t>シンサ</t>
    </rPh>
    <phoneticPr fontId="5"/>
  </si>
  <si>
    <t>提案項目　（具体的な省エネルギー導入手法項目）</t>
    <rPh sb="0" eb="2">
      <t>テイアン</t>
    </rPh>
    <rPh sb="2" eb="4">
      <t>コウモク</t>
    </rPh>
    <phoneticPr fontId="5"/>
  </si>
  <si>
    <t>具体性・妥当性</t>
    <rPh sb="0" eb="3">
      <t>グタイセイ</t>
    </rPh>
    <rPh sb="4" eb="7">
      <t>ダトウセイ</t>
    </rPh>
    <phoneticPr fontId="5"/>
  </si>
  <si>
    <t>具体性・妥当性・良好な執務環境の確保</t>
    <rPh sb="0" eb="3">
      <t>グタイセイ</t>
    </rPh>
    <rPh sb="4" eb="7">
      <t>ダトウセイ</t>
    </rPh>
    <rPh sb="8" eb="10">
      <t>リョウコウ</t>
    </rPh>
    <rPh sb="11" eb="13">
      <t>シツム</t>
    </rPh>
    <rPh sb="13" eb="15">
      <t>カンキョウ</t>
    </rPh>
    <rPh sb="16" eb="18">
      <t>カクホ</t>
    </rPh>
    <phoneticPr fontId="5"/>
  </si>
  <si>
    <t>NOx、SOx、ばいじん、騒音等の環境性への配慮</t>
    <rPh sb="13" eb="15">
      <t>ソウオン</t>
    </rPh>
    <rPh sb="15" eb="16">
      <t>トウ</t>
    </rPh>
    <rPh sb="17" eb="19">
      <t>カンキョウ</t>
    </rPh>
    <rPh sb="19" eb="20">
      <t>セイ</t>
    </rPh>
    <rPh sb="22" eb="24">
      <t>ハイリョ</t>
    </rPh>
    <phoneticPr fontId="5"/>
  </si>
  <si>
    <t>維持管理、計測・検証方法、運転管理指針の具体性・妥当性</t>
    <rPh sb="0" eb="2">
      <t>イジ</t>
    </rPh>
    <rPh sb="2" eb="4">
      <t>カンリ</t>
    </rPh>
    <rPh sb="5" eb="7">
      <t>ケイソク</t>
    </rPh>
    <rPh sb="8" eb="10">
      <t>ケンショウ</t>
    </rPh>
    <rPh sb="10" eb="12">
      <t>ホウホウ</t>
    </rPh>
    <rPh sb="13" eb="15">
      <t>ウンテン</t>
    </rPh>
    <rPh sb="15" eb="17">
      <t>カンリ</t>
    </rPh>
    <rPh sb="17" eb="19">
      <t>シシン</t>
    </rPh>
    <rPh sb="20" eb="23">
      <t>グタイセイ</t>
    </rPh>
    <rPh sb="24" eb="27">
      <t>ダトウセイ</t>
    </rPh>
    <phoneticPr fontId="5"/>
  </si>
  <si>
    <t>様式11～13</t>
    <rPh sb="0" eb="2">
      <t>ヨウシキ</t>
    </rPh>
    <phoneticPr fontId="5"/>
  </si>
  <si>
    <t>*</t>
  </si>
  <si>
    <t>提案のバランス</t>
    <rPh sb="0" eb="2">
      <t>テイアン</t>
    </rPh>
    <phoneticPr fontId="5"/>
  </si>
  <si>
    <t>確認事項</t>
    <rPh sb="0" eb="2">
      <t>カクニン</t>
    </rPh>
    <rPh sb="2" eb="4">
      <t>ジコウ</t>
    </rPh>
    <phoneticPr fontId="5"/>
  </si>
  <si>
    <t>　・指定機器の更新の有無</t>
    <rPh sb="2" eb="6">
      <t>シテイキキ</t>
    </rPh>
    <rPh sb="7" eb="9">
      <t>コウシン</t>
    </rPh>
    <rPh sb="10" eb="12">
      <t>ウム</t>
    </rPh>
    <phoneticPr fontId="5"/>
  </si>
  <si>
    <t>有／無</t>
    <rPh sb="0" eb="1">
      <t>アリ</t>
    </rPh>
    <rPh sb="2" eb="3">
      <t>ナ</t>
    </rPh>
    <phoneticPr fontId="5"/>
  </si>
  <si>
    <t>*は応募者では記入しないこと</t>
    <rPh sb="2" eb="5">
      <t>オウボシャ</t>
    </rPh>
    <rPh sb="7" eb="9">
      <t>キニュウ</t>
    </rPh>
    <phoneticPr fontId="5"/>
  </si>
  <si>
    <t>記</t>
    <rPh sb="0" eb="1">
      <t>キ</t>
    </rPh>
    <phoneticPr fontId="5"/>
  </si>
  <si>
    <t>　標記事業に関しまして、下記の提案書類を提出いたします。</t>
    <rPh sb="1" eb="3">
      <t>ヒョウキ</t>
    </rPh>
    <rPh sb="3" eb="5">
      <t>ジギョウ</t>
    </rPh>
    <rPh sb="6" eb="7">
      <t>カン</t>
    </rPh>
    <rPh sb="12" eb="14">
      <t>カキ</t>
    </rPh>
    <rPh sb="15" eb="17">
      <t>テイアン</t>
    </rPh>
    <rPh sb="17" eb="19">
      <t>ショルイ</t>
    </rPh>
    <rPh sb="20" eb="22">
      <t>テイシュツ</t>
    </rPh>
    <phoneticPr fontId="5"/>
  </si>
  <si>
    <t>大阪府知事　様</t>
    <rPh sb="0" eb="2">
      <t>オオサカ</t>
    </rPh>
    <rPh sb="2" eb="5">
      <t>フチジ</t>
    </rPh>
    <rPh sb="6" eb="7">
      <t>サマ</t>
    </rPh>
    <phoneticPr fontId="5"/>
  </si>
  <si>
    <t>提出者名（企業名又はグループの代表企業名）：</t>
    <rPh sb="0" eb="3">
      <t>テイシュツシャ</t>
    </rPh>
    <rPh sb="3" eb="4">
      <t>メイ</t>
    </rPh>
    <rPh sb="5" eb="7">
      <t>キギョウ</t>
    </rPh>
    <rPh sb="7" eb="8">
      <t>メイ</t>
    </rPh>
    <rPh sb="8" eb="9">
      <t>マタ</t>
    </rPh>
    <rPh sb="15" eb="17">
      <t>ダイヒョウ</t>
    </rPh>
    <rPh sb="17" eb="19">
      <t>キギョウ</t>
    </rPh>
    <rPh sb="19" eb="20">
      <t>メイ</t>
    </rPh>
    <phoneticPr fontId="5"/>
  </si>
  <si>
    <t>事務担当責任者氏名</t>
    <rPh sb="0" eb="2">
      <t>ジム</t>
    </rPh>
    <rPh sb="2" eb="4">
      <t>タントウ</t>
    </rPh>
    <rPh sb="4" eb="7">
      <t>セキニンシャ</t>
    </rPh>
    <rPh sb="7" eb="9">
      <t>シメイ</t>
    </rPh>
    <phoneticPr fontId="5"/>
  </si>
  <si>
    <t>提案総括表</t>
    <rPh sb="0" eb="2">
      <t>テイアン</t>
    </rPh>
    <rPh sb="2" eb="4">
      <t>ソウカツ</t>
    </rPh>
    <rPh sb="4" eb="5">
      <t>ヒョウ</t>
    </rPh>
    <phoneticPr fontId="5"/>
  </si>
  <si>
    <t>①</t>
    <phoneticPr fontId="5"/>
  </si>
  <si>
    <t>②</t>
    <phoneticPr fontId="5"/>
  </si>
  <si>
    <t>③</t>
    <phoneticPr fontId="5"/>
  </si>
  <si>
    <t>④</t>
    <phoneticPr fontId="5"/>
  </si>
  <si>
    <t>計測・検証方法提案書</t>
    <rPh sb="0" eb="2">
      <t>ケイソク</t>
    </rPh>
    <rPh sb="3" eb="5">
      <t>ケンショウ</t>
    </rPh>
    <rPh sb="5" eb="7">
      <t>ホウホウ</t>
    </rPh>
    <rPh sb="7" eb="9">
      <t>テイアン</t>
    </rPh>
    <rPh sb="9" eb="10">
      <t>ショ</t>
    </rPh>
    <phoneticPr fontId="5"/>
  </si>
  <si>
    <t>⑤</t>
    <phoneticPr fontId="5"/>
  </si>
  <si>
    <t>運転管理方針提案書</t>
    <rPh sb="0" eb="2">
      <t>ウンテン</t>
    </rPh>
    <rPh sb="2" eb="4">
      <t>カンリ</t>
    </rPh>
    <rPh sb="4" eb="6">
      <t>ホウシン</t>
    </rPh>
    <rPh sb="6" eb="8">
      <t>テイアン</t>
    </rPh>
    <rPh sb="8" eb="9">
      <t>ショ</t>
    </rPh>
    <phoneticPr fontId="5"/>
  </si>
  <si>
    <t>⑥</t>
    <phoneticPr fontId="5"/>
  </si>
  <si>
    <t>緊急時対応方法提案書</t>
    <rPh sb="0" eb="3">
      <t>キンキュウジ</t>
    </rPh>
    <rPh sb="3" eb="5">
      <t>タイオウ</t>
    </rPh>
    <rPh sb="5" eb="7">
      <t>ホウホウ</t>
    </rPh>
    <rPh sb="7" eb="9">
      <t>テイアン</t>
    </rPh>
    <rPh sb="9" eb="10">
      <t>ショ</t>
    </rPh>
    <phoneticPr fontId="5"/>
  </si>
  <si>
    <t>⑦</t>
    <phoneticPr fontId="5"/>
  </si>
  <si>
    <t>主要機器等の設置箇所図提案書</t>
    <rPh sb="0" eb="2">
      <t>シュヨウ</t>
    </rPh>
    <rPh sb="2" eb="4">
      <t>キキ</t>
    </rPh>
    <rPh sb="4" eb="5">
      <t>トウ</t>
    </rPh>
    <rPh sb="6" eb="8">
      <t>セッチ</t>
    </rPh>
    <rPh sb="8" eb="10">
      <t>カショ</t>
    </rPh>
    <rPh sb="10" eb="11">
      <t>ズ</t>
    </rPh>
    <rPh sb="11" eb="13">
      <t>テイアン</t>
    </rPh>
    <rPh sb="13" eb="14">
      <t>ショ</t>
    </rPh>
    <phoneticPr fontId="5"/>
  </si>
  <si>
    <t>以上</t>
    <rPh sb="0" eb="2">
      <t>イジョウ</t>
    </rPh>
    <phoneticPr fontId="5"/>
  </si>
  <si>
    <t>１．　事業費の調達に関する考え方</t>
    <rPh sb="3" eb="6">
      <t>ジギョウヒ</t>
    </rPh>
    <rPh sb="7" eb="9">
      <t>チョウタツ</t>
    </rPh>
    <rPh sb="10" eb="11">
      <t>カン</t>
    </rPh>
    <rPh sb="13" eb="16">
      <t>カンガエカタ</t>
    </rPh>
    <phoneticPr fontId="5"/>
  </si>
  <si>
    <t>２．　外部借入等について</t>
    <rPh sb="3" eb="5">
      <t>ガイブ</t>
    </rPh>
    <rPh sb="5" eb="7">
      <t>カリイレ</t>
    </rPh>
    <rPh sb="7" eb="8">
      <t>トウ</t>
    </rPh>
    <phoneticPr fontId="5"/>
  </si>
  <si>
    <t>自己資本と外部借入等の金額を記入する。資金調達企業毎の内訳も分かる形で記入すること。</t>
    <rPh sb="0" eb="2">
      <t>ジコ</t>
    </rPh>
    <rPh sb="2" eb="4">
      <t>シホン</t>
    </rPh>
    <rPh sb="5" eb="7">
      <t>ガイブ</t>
    </rPh>
    <rPh sb="7" eb="9">
      <t>カリイレ</t>
    </rPh>
    <rPh sb="9" eb="10">
      <t>トウ</t>
    </rPh>
    <rPh sb="11" eb="13">
      <t>キンガク</t>
    </rPh>
    <rPh sb="14" eb="16">
      <t>キニュウ</t>
    </rPh>
    <rPh sb="19" eb="21">
      <t>シキン</t>
    </rPh>
    <rPh sb="21" eb="23">
      <t>チョウタツ</t>
    </rPh>
    <rPh sb="23" eb="25">
      <t>キギョウ</t>
    </rPh>
    <rPh sb="25" eb="26">
      <t>ゴト</t>
    </rPh>
    <rPh sb="27" eb="29">
      <t>ウチワケ</t>
    </rPh>
    <rPh sb="30" eb="31">
      <t>ワ</t>
    </rPh>
    <rPh sb="33" eb="34">
      <t>カタチ</t>
    </rPh>
    <rPh sb="35" eb="37">
      <t>キニュウ</t>
    </rPh>
    <phoneticPr fontId="5"/>
  </si>
  <si>
    <t>円</t>
    <phoneticPr fontId="5"/>
  </si>
  <si>
    <t>円</t>
    <rPh sb="0" eb="1">
      <t>エン</t>
    </rPh>
    <phoneticPr fontId="5"/>
  </si>
  <si>
    <t>外部借入等について、その内訳、借入条件等を記入すること。資金調達企業毎の内訳も分かる形で記入すること。</t>
    <rPh sb="0" eb="2">
      <t>ガイブ</t>
    </rPh>
    <rPh sb="2" eb="4">
      <t>カリイレ</t>
    </rPh>
    <rPh sb="4" eb="5">
      <t>トウ</t>
    </rPh>
    <rPh sb="12" eb="14">
      <t>ウチワケ</t>
    </rPh>
    <rPh sb="15" eb="17">
      <t>カリイレ</t>
    </rPh>
    <rPh sb="17" eb="20">
      <t>ジョウケントウ</t>
    </rPh>
    <rPh sb="21" eb="23">
      <t>キニュウ</t>
    </rPh>
    <rPh sb="28" eb="30">
      <t>シキン</t>
    </rPh>
    <rPh sb="30" eb="32">
      <t>チョウタツ</t>
    </rPh>
    <rPh sb="32" eb="34">
      <t>キギョウ</t>
    </rPh>
    <rPh sb="34" eb="35">
      <t>ゴト</t>
    </rPh>
    <rPh sb="36" eb="38">
      <t>ウチワケ</t>
    </rPh>
    <rPh sb="39" eb="40">
      <t>ワ</t>
    </rPh>
    <rPh sb="42" eb="43">
      <t>カタチ</t>
    </rPh>
    <rPh sb="44" eb="46">
      <t>キニュウ</t>
    </rPh>
    <phoneticPr fontId="5"/>
  </si>
  <si>
    <t>資金調達企業主体［　　　例）事業役割　　　］</t>
    <rPh sb="0" eb="2">
      <t>シキン</t>
    </rPh>
    <rPh sb="2" eb="4">
      <t>チョウタツ</t>
    </rPh>
    <rPh sb="4" eb="6">
      <t>キギョウ</t>
    </rPh>
    <rPh sb="6" eb="8">
      <t>シュタイ</t>
    </rPh>
    <rPh sb="12" eb="13">
      <t>レイ</t>
    </rPh>
    <rPh sb="14" eb="16">
      <t>ジギョウ</t>
    </rPh>
    <rPh sb="16" eb="18">
      <t>ヤクワリ</t>
    </rPh>
    <phoneticPr fontId="5"/>
  </si>
  <si>
    <t>本件事業において資金調達を予定している企業について、現在借入残高のある長期借入の金額とその借入条件等及び短期資金の借入条件を記入する。</t>
    <rPh sb="0" eb="2">
      <t>ホンケン</t>
    </rPh>
    <rPh sb="2" eb="4">
      <t>ジギョウ</t>
    </rPh>
    <rPh sb="8" eb="10">
      <t>シキン</t>
    </rPh>
    <rPh sb="10" eb="12">
      <t>チョウタツ</t>
    </rPh>
    <rPh sb="13" eb="15">
      <t>ヨテイ</t>
    </rPh>
    <rPh sb="19" eb="21">
      <t>キギョウ</t>
    </rPh>
    <rPh sb="26" eb="28">
      <t>ゲンザイ</t>
    </rPh>
    <rPh sb="28" eb="30">
      <t>カリイレ</t>
    </rPh>
    <rPh sb="30" eb="32">
      <t>ザンダカ</t>
    </rPh>
    <rPh sb="35" eb="37">
      <t>チョウキ</t>
    </rPh>
    <rPh sb="37" eb="39">
      <t>カリイレ</t>
    </rPh>
    <rPh sb="40" eb="42">
      <t>キンガク</t>
    </rPh>
    <rPh sb="45" eb="47">
      <t>カリイレ</t>
    </rPh>
    <rPh sb="47" eb="49">
      <t>ジョウケン</t>
    </rPh>
    <rPh sb="49" eb="50">
      <t>トウ</t>
    </rPh>
    <rPh sb="50" eb="51">
      <t>オヨ</t>
    </rPh>
    <rPh sb="52" eb="54">
      <t>タンキ</t>
    </rPh>
    <rPh sb="54" eb="56">
      <t>シキン</t>
    </rPh>
    <rPh sb="57" eb="59">
      <t>カリイレ</t>
    </rPh>
    <rPh sb="59" eb="61">
      <t>ジョウケン</t>
    </rPh>
    <rPh sb="62" eb="64">
      <t>キニュウ</t>
    </rPh>
    <phoneticPr fontId="5"/>
  </si>
  <si>
    <t>※現在検討している金融機関名あるいは社債内容等について具体的に記入すること</t>
    <rPh sb="1" eb="3">
      <t>ゲンザイ</t>
    </rPh>
    <rPh sb="3" eb="5">
      <t>ケントウ</t>
    </rPh>
    <rPh sb="9" eb="11">
      <t>キンユウ</t>
    </rPh>
    <rPh sb="11" eb="13">
      <t>キカン</t>
    </rPh>
    <rPh sb="13" eb="14">
      <t>メイ</t>
    </rPh>
    <rPh sb="18" eb="20">
      <t>シャサイ</t>
    </rPh>
    <rPh sb="20" eb="23">
      <t>ナイヨウトウ</t>
    </rPh>
    <rPh sb="27" eb="30">
      <t>グタイテキ</t>
    </rPh>
    <rPh sb="31" eb="33">
      <t>キニュウ</t>
    </rPh>
    <phoneticPr fontId="5"/>
  </si>
  <si>
    <t>※予定する補助金の有無別に示すこと</t>
    <rPh sb="1" eb="3">
      <t>ヨテイ</t>
    </rPh>
    <rPh sb="5" eb="8">
      <t>ホジョキン</t>
    </rPh>
    <rPh sb="9" eb="11">
      <t>ウム</t>
    </rPh>
    <rPh sb="11" eb="12">
      <t>ベツ</t>
    </rPh>
    <rPh sb="13" eb="14">
      <t>シメ</t>
    </rPh>
    <phoneticPr fontId="5"/>
  </si>
  <si>
    <t>※金融機関名或いは社債内容等について具体的に記入すること</t>
    <rPh sb="1" eb="3">
      <t>キンユウ</t>
    </rPh>
    <rPh sb="3" eb="5">
      <t>キカン</t>
    </rPh>
    <rPh sb="5" eb="6">
      <t>メイ</t>
    </rPh>
    <rPh sb="6" eb="7">
      <t>アル</t>
    </rPh>
    <rPh sb="9" eb="11">
      <t>シャサイ</t>
    </rPh>
    <rPh sb="11" eb="13">
      <t>ナイヨウ</t>
    </rPh>
    <rPh sb="13" eb="14">
      <t>トウ</t>
    </rPh>
    <rPh sb="18" eb="21">
      <t>グタイテキ</t>
    </rPh>
    <rPh sb="22" eb="24">
      <t>キニュウ</t>
    </rPh>
    <phoneticPr fontId="5"/>
  </si>
  <si>
    <t>種　別</t>
  </si>
  <si>
    <t>MJ/kWh</t>
    <phoneticPr fontId="5"/>
  </si>
  <si>
    <t>提 案 提 出 届</t>
    <rPh sb="0" eb="1">
      <t>ツツミ</t>
    </rPh>
    <rPh sb="2" eb="3">
      <t>アン</t>
    </rPh>
    <rPh sb="4" eb="5">
      <t>ツツミ</t>
    </rPh>
    <rPh sb="6" eb="7">
      <t>デ</t>
    </rPh>
    <rPh sb="8" eb="9">
      <t>トドケ</t>
    </rPh>
    <phoneticPr fontId="5"/>
  </si>
  <si>
    <t>工事名称：</t>
    <rPh sb="0" eb="2">
      <t>コウジ</t>
    </rPh>
    <rPh sb="2" eb="4">
      <t>メイショウ</t>
    </rPh>
    <phoneticPr fontId="5"/>
  </si>
  <si>
    <t>１．事業名称：</t>
    <rPh sb="2" eb="4">
      <t>ジギョウ</t>
    </rPh>
    <rPh sb="4" eb="6">
      <t>メイショウ</t>
    </rPh>
    <phoneticPr fontId="5"/>
  </si>
  <si>
    <t>提案書</t>
    <rPh sb="0" eb="2">
      <t>テイアン</t>
    </rPh>
    <rPh sb="2" eb="3">
      <t>ショ</t>
    </rPh>
    <phoneticPr fontId="5"/>
  </si>
  <si>
    <t>工事場所：</t>
    <rPh sb="0" eb="2">
      <t>コウジ</t>
    </rPh>
    <rPh sb="2" eb="4">
      <t>バショ</t>
    </rPh>
    <phoneticPr fontId="5"/>
  </si>
  <si>
    <t>大阪府○○○市○○○○○</t>
    <rPh sb="0" eb="3">
      <t>オオサカフ</t>
    </rPh>
    <rPh sb="6" eb="7">
      <t>シ</t>
    </rPh>
    <phoneticPr fontId="5"/>
  </si>
  <si>
    <t>○○○（施設名）</t>
    <rPh sb="4" eb="6">
      <t>シセツ</t>
    </rPh>
    <rPh sb="6" eb="7">
      <t>メイ</t>
    </rPh>
    <phoneticPr fontId="5"/>
  </si>
  <si>
    <t>全施設</t>
    <rPh sb="0" eb="1">
      <t>ゼン</t>
    </rPh>
    <rPh sb="1" eb="3">
      <t>シセツ</t>
    </rPh>
    <phoneticPr fontId="5"/>
  </si>
  <si>
    <r>
      <t>資 金 計 画 表　　　　　（補助金：　</t>
    </r>
    <r>
      <rPr>
        <b/>
        <u/>
        <sz val="14"/>
        <rFont val="ＭＳ Ｐゴシック"/>
        <family val="3"/>
        <charset val="128"/>
      </rPr>
      <t>有／無</t>
    </r>
    <r>
      <rPr>
        <b/>
        <sz val="14"/>
        <rFont val="ＭＳ Ｐゴシック"/>
        <family val="3"/>
        <charset val="128"/>
      </rPr>
      <t>）</t>
    </r>
    <rPh sb="0" eb="1">
      <t>シ</t>
    </rPh>
    <rPh sb="2" eb="3">
      <t>キン</t>
    </rPh>
    <rPh sb="4" eb="5">
      <t>ケイ</t>
    </rPh>
    <rPh sb="6" eb="7">
      <t>ガ</t>
    </rPh>
    <rPh sb="8" eb="9">
      <t>オモテ</t>
    </rPh>
    <phoneticPr fontId="5"/>
  </si>
  <si>
    <t>技術提案基本方針</t>
    <rPh sb="0" eb="2">
      <t>ギジュツ</t>
    </rPh>
    <rPh sb="2" eb="4">
      <t>テイアン</t>
    </rPh>
    <rPh sb="4" eb="6">
      <t>キホン</t>
    </rPh>
    <rPh sb="6" eb="8">
      <t>ホウシン</t>
    </rPh>
    <phoneticPr fontId="5"/>
  </si>
  <si>
    <t>省エネルギー手法</t>
    <rPh sb="0" eb="1">
      <t>ショウ</t>
    </rPh>
    <rPh sb="6" eb="8">
      <t>シュホウ</t>
    </rPh>
    <phoneticPr fontId="5"/>
  </si>
  <si>
    <t>・提案の基本方針・概要</t>
    <rPh sb="0" eb="1">
      <t>テイアン</t>
    </rPh>
    <rPh sb="2" eb="4">
      <t>キホン</t>
    </rPh>
    <rPh sb="4" eb="6">
      <t>ホウシン</t>
    </rPh>
    <rPh sb="7" eb="9">
      <t>ガイヨウ</t>
    </rPh>
    <phoneticPr fontId="5"/>
  </si>
  <si>
    <t>口金片側 ・ 口金両端 ・ くぼみ形コンタクト口金</t>
    <phoneticPr fontId="5"/>
  </si>
  <si>
    <t>D：　　　　　　　　[ｍｍ] × A：　　　　　　　　[ｍｍ]</t>
    <phoneticPr fontId="5"/>
  </si>
  <si>
    <t>[ｇ]</t>
    <phoneticPr fontId="5"/>
  </si>
  <si>
    <t>[ｌｍ]</t>
    <phoneticPr fontId="5"/>
  </si>
  <si>
    <t>[Ｖ]</t>
    <phoneticPr fontId="5"/>
  </si>
  <si>
    <t>[Ｋ]</t>
    <phoneticPr fontId="5"/>
  </si>
  <si>
    <t>[Ｒａ]</t>
    <phoneticPr fontId="5"/>
  </si>
  <si>
    <t>[°]</t>
    <phoneticPr fontId="5"/>
  </si>
  <si>
    <t>から　　　　　　　　　　　　　　[℃]</t>
    <phoneticPr fontId="5"/>
  </si>
  <si>
    <t>注記</t>
    <rPh sb="0" eb="2">
      <t>チュウキ</t>
    </rPh>
    <phoneticPr fontId="5"/>
  </si>
  <si>
    <t>１．承認図、カタログ等を併せて添付してください。</t>
    <phoneticPr fontId="5"/>
  </si>
  <si>
    <t>２．提出可能であれば、各項目の試験成績書（自社もしくは第三者機関によるもの）を併せて提出してください。</t>
    <phoneticPr fontId="5"/>
  </si>
  <si>
    <t>No</t>
    <phoneticPr fontId="5"/>
  </si>
  <si>
    <t>LED</t>
    <phoneticPr fontId="5"/>
  </si>
  <si>
    <t>２．「改修方法」の入力については、リストより選択してください。リストに該当するものがない場合は、「その他」を選択し、「その他（自由記入欄）」に改修方法を明記してください。</t>
    <rPh sb="3" eb="5">
      <t>カイシュウ</t>
    </rPh>
    <rPh sb="5" eb="7">
      <t>ホウホウ</t>
    </rPh>
    <rPh sb="9" eb="11">
      <t>ニュウリョク</t>
    </rPh>
    <phoneticPr fontId="5"/>
  </si>
  <si>
    <t>３．「光源」の入力については、リストより「LED」または「その他」を選択してください。</t>
    <rPh sb="3" eb="5">
      <t>コウゲン</t>
    </rPh>
    <rPh sb="7" eb="9">
      <t>ニュウリョク</t>
    </rPh>
    <rPh sb="31" eb="32">
      <t>タ</t>
    </rPh>
    <phoneticPr fontId="5"/>
  </si>
  <si>
    <t>４．記入欄が足りない場合は、この様式を複数使用し、「No」を連番にしてください。</t>
    <rPh sb="2" eb="4">
      <t>キニュウ</t>
    </rPh>
    <rPh sb="4" eb="5">
      <t>ラン</t>
    </rPh>
    <rPh sb="6" eb="7">
      <t>タ</t>
    </rPh>
    <rPh sb="10" eb="12">
      <t>バアイ</t>
    </rPh>
    <rPh sb="16" eb="18">
      <t>ヨウシキ</t>
    </rPh>
    <rPh sb="19" eb="21">
      <t>フクスウ</t>
    </rPh>
    <rPh sb="21" eb="23">
      <t>シヨウ</t>
    </rPh>
    <rPh sb="30" eb="32">
      <t>レンバン</t>
    </rPh>
    <phoneticPr fontId="5"/>
  </si>
  <si>
    <t>５．承認図、カタログ等を併せて添付してください。</t>
    <phoneticPr fontId="5"/>
  </si>
  <si>
    <t>６．提出可能であれば、各項目の試験成績書（自社もしくは第三者機関によるもの）を併せて提出してください。</t>
    <phoneticPr fontId="5"/>
  </si>
  <si>
    <t>書式の仕様は、原則A4縦（枚数は自由）</t>
  </si>
  <si>
    <t>注1）毎年かかる経費を記入すること</t>
    <phoneticPr fontId="5"/>
  </si>
  <si>
    <t>注2）その他の様式と関連のある項目の数値については整合を図ること</t>
    <rPh sb="3" eb="6">
      <t>ソノタ</t>
    </rPh>
    <rPh sb="7" eb="9">
      <t>ヨウシキ</t>
    </rPh>
    <rPh sb="10" eb="12">
      <t>カンレン</t>
    </rPh>
    <rPh sb="15" eb="17">
      <t>コウモク</t>
    </rPh>
    <rPh sb="18" eb="20">
      <t>スウチ</t>
    </rPh>
    <rPh sb="25" eb="27">
      <t>セイゴウ</t>
    </rPh>
    <rPh sb="28" eb="29">
      <t>ハカ</t>
    </rPh>
    <phoneticPr fontId="5"/>
  </si>
  <si>
    <t>その他特記事項</t>
  </si>
  <si>
    <t>記載する。</t>
  </si>
  <si>
    <t>書式の仕様は原則A4縦（１枚程度）とする。</t>
  </si>
  <si>
    <r>
      <t>　　　　　　　　　　　運転管理指針提案書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11" eb="13">
      <t>ウンテン</t>
    </rPh>
    <rPh sb="13" eb="15">
      <t>カンリ</t>
    </rPh>
    <rPh sb="15" eb="17">
      <t>シシン</t>
    </rPh>
    <rPh sb="17" eb="20">
      <t>テイアンショ</t>
    </rPh>
    <rPh sb="22" eb="25">
      <t>ホジョキン</t>
    </rPh>
    <rPh sb="27" eb="28">
      <t>ア</t>
    </rPh>
    <rPh sb="29" eb="30">
      <t>ナ</t>
    </rPh>
    <phoneticPr fontId="6"/>
  </si>
  <si>
    <t>注1）毎年かかる経費を記入すること</t>
  </si>
  <si>
    <t>注2）その他の様式と関連のある項目の数値については整合を図ること</t>
  </si>
  <si>
    <t>運転管理業務を行う上で、コスト削減及びサービス水準の向上等の視点で、工夫している点があれば</t>
  </si>
  <si>
    <r>
      <t>　　　　　　　　　　　　緊急時対応方法提案書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12" eb="15">
      <t>キンキュウジ</t>
    </rPh>
    <rPh sb="15" eb="17">
      <t>タイオウ</t>
    </rPh>
    <rPh sb="17" eb="19">
      <t>ホウホウ</t>
    </rPh>
    <rPh sb="19" eb="22">
      <t>テイアンショ</t>
    </rPh>
    <rPh sb="24" eb="27">
      <t>ホジョキン</t>
    </rPh>
    <rPh sb="29" eb="30">
      <t>ア</t>
    </rPh>
    <rPh sb="31" eb="32">
      <t>ナ</t>
    </rPh>
    <phoneticPr fontId="6"/>
  </si>
  <si>
    <t>緊急時対応方法についての考え方を示す。</t>
    <rPh sb="0" eb="2">
      <t>キンキュウ</t>
    </rPh>
    <rPh sb="2" eb="3">
      <t>ジ</t>
    </rPh>
    <rPh sb="3" eb="5">
      <t>タイオウ</t>
    </rPh>
    <rPh sb="5" eb="7">
      <t>ホウホウ</t>
    </rPh>
    <rPh sb="12" eb="15">
      <t>カンガエカタ</t>
    </rPh>
    <phoneticPr fontId="24"/>
  </si>
  <si>
    <t>書式の仕様は、原則A4縦（枚数は自由）</t>
    <phoneticPr fontId="24"/>
  </si>
  <si>
    <t>⑥</t>
    <phoneticPr fontId="24"/>
  </si>
  <si>
    <t>書式の仕様は自由。</t>
    <phoneticPr fontId="24"/>
  </si>
  <si>
    <t>(10)</t>
    <phoneticPr fontId="5"/>
  </si>
  <si>
    <t>(11)</t>
    <phoneticPr fontId="5"/>
  </si>
  <si>
    <t>その他特記事項</t>
    <phoneticPr fontId="17"/>
  </si>
  <si>
    <t>借入条件
（借入時期、期間、金利、見直時期等）</t>
    <rPh sb="0" eb="2">
      <t>カリイレ</t>
    </rPh>
    <rPh sb="2" eb="4">
      <t>ジョウケン</t>
    </rPh>
    <phoneticPr fontId="5"/>
  </si>
  <si>
    <t>発行条件
（発行時期、償還年限、表面利率等）</t>
    <rPh sb="0" eb="2">
      <t>ハッコウ</t>
    </rPh>
    <rPh sb="2" eb="4">
      <t>ジョウケン</t>
    </rPh>
    <phoneticPr fontId="5"/>
  </si>
  <si>
    <t>借入条件
（借入時期、期間、金利、見直時期等）</t>
    <phoneticPr fontId="5"/>
  </si>
  <si>
    <t>発行条件
（発行時期、償還年限、表面利率等）</t>
    <phoneticPr fontId="5"/>
  </si>
  <si>
    <t>円</t>
    <phoneticPr fontId="5"/>
  </si>
  <si>
    <t>４．　過去の主な借入実績</t>
    <rPh sb="3" eb="5">
      <t>カコ</t>
    </rPh>
    <rPh sb="6" eb="7">
      <t>オモ</t>
    </rPh>
    <rPh sb="8" eb="10">
      <t>カリイレ</t>
    </rPh>
    <rPh sb="10" eb="12">
      <t>ジッセキ</t>
    </rPh>
    <phoneticPr fontId="5"/>
  </si>
  <si>
    <t>設計・工事費
償還分</t>
    <rPh sb="0" eb="2">
      <t>セッケイ</t>
    </rPh>
    <rPh sb="3" eb="6">
      <t>コウジヒ</t>
    </rPh>
    <rPh sb="7" eb="9">
      <t>ショウカン</t>
    </rPh>
    <rPh sb="9" eb="10">
      <t>ブン</t>
    </rPh>
    <phoneticPr fontId="5"/>
  </si>
  <si>
    <t>代表者氏名</t>
    <rPh sb="0" eb="3">
      <t>ダイヒョウシャ</t>
    </rPh>
    <rPh sb="3" eb="5">
      <t>シメイ</t>
    </rPh>
    <phoneticPr fontId="5"/>
  </si>
  <si>
    <t>提出日</t>
    <rPh sb="0" eb="2">
      <t>テイシュツ</t>
    </rPh>
    <rPh sb="2" eb="3">
      <t>ビ</t>
    </rPh>
    <phoneticPr fontId="5"/>
  </si>
  <si>
    <t>円/15年）</t>
    <phoneticPr fontId="5"/>
  </si>
  <si>
    <t>）</t>
    <phoneticPr fontId="5"/>
  </si>
  <si>
    <t>省エネ率</t>
    <rPh sb="0" eb="1">
      <t>ショウ</t>
    </rPh>
    <phoneticPr fontId="5"/>
  </si>
  <si>
    <t>施設名</t>
    <rPh sb="0" eb="2">
      <t>シセツ</t>
    </rPh>
    <rPh sb="2" eb="3">
      <t>メイ</t>
    </rPh>
    <phoneticPr fontId="5"/>
  </si>
  <si>
    <t>((</t>
    <phoneticPr fontId="5"/>
  </si>
  <si>
    <t>)</t>
    <phoneticPr fontId="5"/>
  </si>
  <si>
    <t>))</t>
    <phoneticPr fontId="5"/>
  </si>
  <si>
    <t>))</t>
    <phoneticPr fontId="5"/>
  </si>
  <si>
    <t>　(</t>
    <phoneticPr fontId="5"/>
  </si>
  <si>
    <t>　（</t>
    <phoneticPr fontId="5"/>
  </si>
  <si>
    <t>⑦</t>
    <phoneticPr fontId="5"/>
  </si>
  <si>
    <t>[円／年]</t>
    <phoneticPr fontId="5"/>
  </si>
  <si>
    <t>合計</t>
    <phoneticPr fontId="5"/>
  </si>
  <si>
    <t>■</t>
    <phoneticPr fontId="5"/>
  </si>
  <si>
    <t>再生可能エネルギー設備導入に係る固定価格買取制度（FIT）の活用</t>
    <rPh sb="0" eb="2">
      <t>サイセイ</t>
    </rPh>
    <rPh sb="2" eb="4">
      <t>カノウ</t>
    </rPh>
    <rPh sb="9" eb="11">
      <t>セツビ</t>
    </rPh>
    <rPh sb="11" eb="13">
      <t>ドウニュウ</t>
    </rPh>
    <rPh sb="14" eb="15">
      <t>カカ</t>
    </rPh>
    <rPh sb="16" eb="18">
      <t>コテイ</t>
    </rPh>
    <rPh sb="18" eb="20">
      <t>カカク</t>
    </rPh>
    <rPh sb="20" eb="22">
      <t>カイトリ</t>
    </rPh>
    <rPh sb="22" eb="24">
      <t>セイド</t>
    </rPh>
    <rPh sb="30" eb="32">
      <t>カツヨウ</t>
    </rPh>
    <phoneticPr fontId="5"/>
  </si>
  <si>
    <t>固定価格買取制度（FIT）の活用</t>
    <rPh sb="0" eb="2">
      <t>コテイ</t>
    </rPh>
    <rPh sb="2" eb="4">
      <t>カカク</t>
    </rPh>
    <rPh sb="4" eb="6">
      <t>カイトリ</t>
    </rPh>
    <rPh sb="6" eb="8">
      <t>セイド</t>
    </rPh>
    <rPh sb="14" eb="16">
      <t>カツヨウ</t>
    </rPh>
    <phoneticPr fontId="5"/>
  </si>
  <si>
    <t>活用する　　・　　活用しない</t>
    <rPh sb="0" eb="2">
      <t>カツヨウ</t>
    </rPh>
    <rPh sb="9" eb="11">
      <t>カツヨウ</t>
    </rPh>
    <phoneticPr fontId="5"/>
  </si>
  <si>
    <t>再生可能エネルギー設備</t>
    <rPh sb="0" eb="2">
      <t>サイセイ</t>
    </rPh>
    <rPh sb="2" eb="4">
      <t>カノウ</t>
    </rPh>
    <rPh sb="9" eb="11">
      <t>セツビ</t>
    </rPh>
    <phoneticPr fontId="5"/>
  </si>
  <si>
    <t>（施設毎で一つの省エネルギー対策毎に本シート一枚を使用する）</t>
    <rPh sb="1" eb="3">
      <t>シセツ</t>
    </rPh>
    <rPh sb="3" eb="4">
      <t>ゴト</t>
    </rPh>
    <phoneticPr fontId="5"/>
  </si>
  <si>
    <t xml:space="preserve">項目   </t>
    <phoneticPr fontId="5"/>
  </si>
  <si>
    <t>仕様　</t>
    <phoneticPr fontId="5"/>
  </si>
  <si>
    <t>発電量</t>
    <rPh sb="0" eb="2">
      <t>ハツデン</t>
    </rPh>
    <rPh sb="2" eb="3">
      <t>リョウ</t>
    </rPh>
    <phoneticPr fontId="5"/>
  </si>
  <si>
    <t>年間発電量（ｋWh)</t>
    <rPh sb="0" eb="2">
      <t>ネンカン</t>
    </rPh>
    <rPh sb="2" eb="4">
      <t>ハツデン</t>
    </rPh>
    <rPh sb="4" eb="5">
      <t>リョウ</t>
    </rPh>
    <phoneticPr fontId="5"/>
  </si>
  <si>
    <t>算定基準</t>
  </si>
  <si>
    <t>府の定める標準基礎工法等（府の標準基礎工法又は他自治体で施工実績があるもの）</t>
    <rPh sb="0" eb="1">
      <t>フ</t>
    </rPh>
    <rPh sb="2" eb="3">
      <t>サダ</t>
    </rPh>
    <rPh sb="5" eb="7">
      <t>ヒョウジュン</t>
    </rPh>
    <rPh sb="7" eb="9">
      <t>キソ</t>
    </rPh>
    <rPh sb="9" eb="11">
      <t>コウホウ</t>
    </rPh>
    <rPh sb="11" eb="12">
      <t>トウ</t>
    </rPh>
    <rPh sb="13" eb="14">
      <t>フ</t>
    </rPh>
    <rPh sb="15" eb="17">
      <t>ヒョウジュン</t>
    </rPh>
    <rPh sb="17" eb="19">
      <t>キソ</t>
    </rPh>
    <rPh sb="19" eb="21">
      <t>コウホウ</t>
    </rPh>
    <rPh sb="21" eb="22">
      <t>マタ</t>
    </rPh>
    <rPh sb="23" eb="24">
      <t>ホカ</t>
    </rPh>
    <rPh sb="24" eb="27">
      <t>ジチタイ</t>
    </rPh>
    <rPh sb="28" eb="30">
      <t>セコウ</t>
    </rPh>
    <rPh sb="30" eb="32">
      <t>ジッセキ</t>
    </rPh>
    <phoneticPr fontId="5"/>
  </si>
  <si>
    <t>基礎メーカー名</t>
    <rPh sb="0" eb="2">
      <t>キソ</t>
    </rPh>
    <rPh sb="6" eb="7">
      <t>メイ</t>
    </rPh>
    <phoneticPr fontId="5"/>
  </si>
  <si>
    <t>形式</t>
    <rPh sb="0" eb="2">
      <t>ケイシキ</t>
    </rPh>
    <phoneticPr fontId="5"/>
  </si>
  <si>
    <t>他の自治体での
施工実績</t>
    <rPh sb="0" eb="1">
      <t>タ</t>
    </rPh>
    <rPh sb="2" eb="4">
      <t>ジチ</t>
    </rPh>
    <rPh sb="4" eb="5">
      <t>タイ</t>
    </rPh>
    <rPh sb="8" eb="10">
      <t>セコウ</t>
    </rPh>
    <rPh sb="10" eb="12">
      <t>ジッセキ</t>
    </rPh>
    <phoneticPr fontId="5"/>
  </si>
  <si>
    <t>※府の定める標準基礎工法の場合は、他自治体での施工実績欄に「府標準基礎工法」と明記して下さい。</t>
    <rPh sb="1" eb="2">
      <t>フ</t>
    </rPh>
    <rPh sb="3" eb="4">
      <t>サダ</t>
    </rPh>
    <rPh sb="6" eb="8">
      <t>ヒョウジュン</t>
    </rPh>
    <rPh sb="8" eb="10">
      <t>キソ</t>
    </rPh>
    <rPh sb="10" eb="12">
      <t>コウホウ</t>
    </rPh>
    <rPh sb="13" eb="15">
      <t>バアイ</t>
    </rPh>
    <rPh sb="17" eb="18">
      <t>タ</t>
    </rPh>
    <rPh sb="18" eb="21">
      <t>ジチタイ</t>
    </rPh>
    <rPh sb="23" eb="25">
      <t>セコウ</t>
    </rPh>
    <rPh sb="25" eb="27">
      <t>ジッセキ</t>
    </rPh>
    <rPh sb="27" eb="28">
      <t>ラン</t>
    </rPh>
    <rPh sb="30" eb="31">
      <t>フ</t>
    </rPh>
    <rPh sb="31" eb="33">
      <t>ヒョウジュン</t>
    </rPh>
    <rPh sb="33" eb="35">
      <t>キソ</t>
    </rPh>
    <rPh sb="35" eb="37">
      <t>コウホウ</t>
    </rPh>
    <rPh sb="39" eb="41">
      <t>メイキ</t>
    </rPh>
    <rPh sb="43" eb="44">
      <t>クダ</t>
    </rPh>
    <phoneticPr fontId="5"/>
  </si>
  <si>
    <t>自家消費量（エネルギー削減量）</t>
    <rPh sb="0" eb="2">
      <t>ジカ</t>
    </rPh>
    <rPh sb="2" eb="4">
      <t>ショウヒ</t>
    </rPh>
    <rPh sb="4" eb="5">
      <t>リョウ</t>
    </rPh>
    <rPh sb="11" eb="13">
      <t>サクゲン</t>
    </rPh>
    <rPh sb="13" eb="14">
      <t>リョウ</t>
    </rPh>
    <phoneticPr fontId="5"/>
  </si>
  <si>
    <t>電気</t>
  </si>
  <si>
    <t>[kWh]</t>
  </si>
  <si>
    <t>①改修前（基準年）</t>
  </si>
  <si>
    <t>②改修後</t>
  </si>
  <si>
    <t>自家消費量（エネルギー削減量）</t>
    <rPh sb="0" eb="2">
      <t>ジカ</t>
    </rPh>
    <rPh sb="2" eb="4">
      <t>ショウヒ</t>
    </rPh>
    <rPh sb="4" eb="5">
      <t>リョウ</t>
    </rPh>
    <phoneticPr fontId="5"/>
  </si>
  <si>
    <t>①ー②</t>
  </si>
  <si>
    <t>余剰電力量等</t>
    <rPh sb="0" eb="2">
      <t>ヨジョウ</t>
    </rPh>
    <rPh sb="2" eb="4">
      <t>デンリョク</t>
    </rPh>
    <rPh sb="4" eb="5">
      <t>リョウ</t>
    </rPh>
    <rPh sb="5" eb="6">
      <t>ナド</t>
    </rPh>
    <phoneticPr fontId="5"/>
  </si>
  <si>
    <t>府の収入見込み額</t>
    <rPh sb="0" eb="1">
      <t>フ</t>
    </rPh>
    <rPh sb="2" eb="4">
      <t>シュウニュウ</t>
    </rPh>
    <rPh sb="4" eb="6">
      <t>ミコ</t>
    </rPh>
    <rPh sb="7" eb="8">
      <t>ガク</t>
    </rPh>
    <phoneticPr fontId="5"/>
  </si>
  <si>
    <t>(円/年間）</t>
    <rPh sb="1" eb="2">
      <t>エン</t>
    </rPh>
    <rPh sb="3" eb="5">
      <t>ネンカン</t>
    </rPh>
    <phoneticPr fontId="5"/>
  </si>
  <si>
    <t>■</t>
    <phoneticPr fontId="5"/>
  </si>
  <si>
    <t>太陽光発電設備に係る行政財産使用料　提案額（円／年・㎡）</t>
    <rPh sb="0" eb="2">
      <t>タイヨウ</t>
    </rPh>
    <rPh sb="2" eb="3">
      <t>ヒカリ</t>
    </rPh>
    <rPh sb="3" eb="5">
      <t>ハツデン</t>
    </rPh>
    <rPh sb="5" eb="7">
      <t>セツビ</t>
    </rPh>
    <rPh sb="8" eb="9">
      <t>カカ</t>
    </rPh>
    <rPh sb="10" eb="12">
      <t>ギョウセイ</t>
    </rPh>
    <rPh sb="12" eb="14">
      <t>ザイサン</t>
    </rPh>
    <rPh sb="14" eb="16">
      <t>シヨウ</t>
    </rPh>
    <rPh sb="16" eb="17">
      <t>リョウ</t>
    </rPh>
    <rPh sb="18" eb="20">
      <t>テイアン</t>
    </rPh>
    <rPh sb="20" eb="21">
      <t>ガク</t>
    </rPh>
    <rPh sb="22" eb="23">
      <t>エン</t>
    </rPh>
    <rPh sb="24" eb="25">
      <t>ネン</t>
    </rPh>
    <phoneticPr fontId="5"/>
  </si>
  <si>
    <t>行政財産使用料提案額（円/年・㎡）（税別）</t>
    <rPh sb="0" eb="2">
      <t>ギョウセイ</t>
    </rPh>
    <rPh sb="2" eb="4">
      <t>ザイサン</t>
    </rPh>
    <rPh sb="4" eb="6">
      <t>シヨウ</t>
    </rPh>
    <rPh sb="6" eb="7">
      <t>リョウ</t>
    </rPh>
    <rPh sb="7" eb="9">
      <t>テイアン</t>
    </rPh>
    <rPh sb="9" eb="10">
      <t>ガク</t>
    </rPh>
    <rPh sb="11" eb="12">
      <t>エン</t>
    </rPh>
    <rPh sb="13" eb="14">
      <t>ネン</t>
    </rPh>
    <rPh sb="18" eb="20">
      <t>ゼイベツ</t>
    </rPh>
    <phoneticPr fontId="5"/>
  </si>
  <si>
    <t>行政財産使用料の単価については、</t>
    <rPh sb="0" eb="2">
      <t>ギョウセイ</t>
    </rPh>
    <rPh sb="2" eb="4">
      <t>ザイサン</t>
    </rPh>
    <rPh sb="4" eb="6">
      <t>シヨウ</t>
    </rPh>
    <rPh sb="6" eb="7">
      <t>リョウ</t>
    </rPh>
    <rPh sb="8" eb="10">
      <t>タンカ</t>
    </rPh>
    <phoneticPr fontId="5"/>
  </si>
  <si>
    <t>行政財産使用料</t>
    <rPh sb="0" eb="2">
      <t>ギョウセイ</t>
    </rPh>
    <rPh sb="2" eb="4">
      <t>ザイサン</t>
    </rPh>
    <rPh sb="4" eb="6">
      <t>シヨウ</t>
    </rPh>
    <rPh sb="6" eb="7">
      <t>リョウ</t>
    </rPh>
    <phoneticPr fontId="5"/>
  </si>
  <si>
    <t>行政財産使用料の単価」による</t>
    <rPh sb="0" eb="2">
      <t>ギョウセイ</t>
    </rPh>
    <rPh sb="2" eb="4">
      <t>ザイサン</t>
    </rPh>
    <rPh sb="4" eb="6">
      <t>シヨウ</t>
    </rPh>
    <rPh sb="6" eb="7">
      <t>リョウ</t>
    </rPh>
    <rPh sb="8" eb="10">
      <t>タンカ</t>
    </rPh>
    <phoneticPr fontId="5"/>
  </si>
  <si>
    <t>(1)</t>
    <phoneticPr fontId="5"/>
  </si>
  <si>
    <t>*</t>
    <phoneticPr fontId="5"/>
  </si>
  <si>
    <t>(2)</t>
    <phoneticPr fontId="5"/>
  </si>
  <si>
    <t>(6)</t>
    <phoneticPr fontId="5"/>
  </si>
  <si>
    <t>（ＬＥＤ照明以外）</t>
    <phoneticPr fontId="5"/>
  </si>
  <si>
    <t>*</t>
    <phoneticPr fontId="5"/>
  </si>
  <si>
    <t>様式10-2-1</t>
    <phoneticPr fontId="5"/>
  </si>
  <si>
    <t>様式9～15</t>
    <phoneticPr fontId="5"/>
  </si>
  <si>
    <t>*</t>
    <phoneticPr fontId="5"/>
  </si>
  <si>
    <t>所在地*1</t>
    <rPh sb="0" eb="3">
      <t>ショザイチ</t>
    </rPh>
    <phoneticPr fontId="5"/>
  </si>
  <si>
    <t>商号又は名称*2</t>
    <rPh sb="0" eb="2">
      <t>ショウゴウ</t>
    </rPh>
    <rPh sb="2" eb="3">
      <t>マタ</t>
    </rPh>
    <rPh sb="4" eb="6">
      <t>メイショウ</t>
    </rPh>
    <phoneticPr fontId="5"/>
  </si>
  <si>
    <t>電話番号</t>
    <rPh sb="0" eb="2">
      <t>デンワ</t>
    </rPh>
    <rPh sb="2" eb="4">
      <t>バンゴウ</t>
    </rPh>
    <phoneticPr fontId="5"/>
  </si>
  <si>
    <t>　*1：建設業法上の主たる営業所と登記簿上の所在地が異なる場合は、</t>
    <rPh sb="4" eb="7">
      <t>ケンセツギョウ</t>
    </rPh>
    <rPh sb="7" eb="8">
      <t>ホウ</t>
    </rPh>
    <rPh sb="8" eb="9">
      <t>ジョウ</t>
    </rPh>
    <rPh sb="10" eb="11">
      <t>シュ</t>
    </rPh>
    <rPh sb="13" eb="16">
      <t>エイギョウショ</t>
    </rPh>
    <rPh sb="17" eb="20">
      <t>トウキボ</t>
    </rPh>
    <rPh sb="20" eb="21">
      <t>ジョウ</t>
    </rPh>
    <rPh sb="22" eb="25">
      <t>ショザイチ</t>
    </rPh>
    <rPh sb="26" eb="27">
      <t>コト</t>
    </rPh>
    <rPh sb="29" eb="31">
      <t>バアイ</t>
    </rPh>
    <phoneticPr fontId="5"/>
  </si>
  <si>
    <t>　*2：グループで参加の場合は、グループの代表企業名</t>
    <rPh sb="9" eb="11">
      <t>サンカ</t>
    </rPh>
    <rPh sb="12" eb="14">
      <t>バアイ</t>
    </rPh>
    <rPh sb="21" eb="23">
      <t>ダイヒョウ</t>
    </rPh>
    <rPh sb="23" eb="25">
      <t>キギョウ</t>
    </rPh>
    <rPh sb="25" eb="26">
      <t>メイ</t>
    </rPh>
    <phoneticPr fontId="5"/>
  </si>
  <si>
    <t>様式9-1</t>
    <rPh sb="0" eb="2">
      <t>ヨウシキ</t>
    </rPh>
    <phoneticPr fontId="5"/>
  </si>
  <si>
    <t>％</t>
    <phoneticPr fontId="5"/>
  </si>
  <si>
    <t>kg-CO2/年</t>
    <phoneticPr fontId="5"/>
  </si>
  <si>
    <t>円/年</t>
    <phoneticPr fontId="5"/>
  </si>
  <si>
    <t>円/年）</t>
    <phoneticPr fontId="5"/>
  </si>
  <si>
    <t>円/15年</t>
    <phoneticPr fontId="5"/>
  </si>
  <si>
    <t>　円/15年）</t>
    <phoneticPr fontId="5"/>
  </si>
  <si>
    <t>円/15年）</t>
    <phoneticPr fontId="5"/>
  </si>
  <si>
    <t xml:space="preserve">（ </t>
    <phoneticPr fontId="5"/>
  </si>
  <si>
    <t>（ 　</t>
  </si>
  <si>
    <t>（ 　</t>
    <phoneticPr fontId="5"/>
  </si>
  <si>
    <t>（金利：　</t>
    <phoneticPr fontId="5"/>
  </si>
  <si>
    <t>％）</t>
    <phoneticPr fontId="5"/>
  </si>
  <si>
    <t>）</t>
    <phoneticPr fontId="5"/>
  </si>
  <si>
    <t>（</t>
    <phoneticPr fontId="5"/>
  </si>
  <si>
    <t>　　　登記簿上の所在地を（）書で上段に記載</t>
    <rPh sb="3" eb="6">
      <t>トウキボ</t>
    </rPh>
    <rPh sb="6" eb="7">
      <t>ジョウ</t>
    </rPh>
    <rPh sb="8" eb="11">
      <t>ショザイチ</t>
    </rPh>
    <rPh sb="14" eb="15">
      <t>カ</t>
    </rPh>
    <rPh sb="16" eb="18">
      <t>ジョウダン</t>
    </rPh>
    <rPh sb="19" eb="21">
      <t>キサイ</t>
    </rPh>
    <phoneticPr fontId="5"/>
  </si>
  <si>
    <t>…</t>
    <phoneticPr fontId="5"/>
  </si>
  <si>
    <t>合計</t>
    <phoneticPr fontId="5"/>
  </si>
  <si>
    <t>契約終了年度</t>
    <rPh sb="0" eb="2">
      <t>ケイヤク</t>
    </rPh>
    <rPh sb="2" eb="4">
      <t>シュウリョウ</t>
    </rPh>
    <rPh sb="4" eb="6">
      <t>ネンド</t>
    </rPh>
    <phoneticPr fontId="5"/>
  </si>
  <si>
    <t>欄は入力不要</t>
    <rPh sb="0" eb="1">
      <t>ラン</t>
    </rPh>
    <rPh sb="2" eb="4">
      <t>ニュウリョク</t>
    </rPh>
    <rPh sb="4" eb="6">
      <t>フヨウ</t>
    </rPh>
    <phoneticPr fontId="5"/>
  </si>
  <si>
    <t>※採択条件が類似の同予算元の補助事業についても記載可</t>
    <phoneticPr fontId="5"/>
  </si>
  <si>
    <t>※地方公共団体の省ｴﾈ事業について記載（なければ民間の省ｴﾈ事業についても記載可）</t>
    <phoneticPr fontId="5"/>
  </si>
  <si>
    <t>　予定する補助事業名称</t>
    <rPh sb="1" eb="3">
      <t>ヨテイ</t>
    </rPh>
    <rPh sb="5" eb="7">
      <t>ホジョ</t>
    </rPh>
    <rPh sb="7" eb="9">
      <t>ジギョウ</t>
    </rPh>
    <rPh sb="9" eb="11">
      <t>メイショウ</t>
    </rPh>
    <phoneticPr fontId="4"/>
  </si>
  <si>
    <t>一次エネルギー換算</t>
    <phoneticPr fontId="5"/>
  </si>
  <si>
    <t>施設名称</t>
    <rPh sb="0" eb="2">
      <t>シセツ</t>
    </rPh>
    <rPh sb="2" eb="4">
      <t>メイショウ</t>
    </rPh>
    <phoneticPr fontId="5"/>
  </si>
  <si>
    <t>■補助金について（全施設）</t>
    <rPh sb="1" eb="4">
      <t>ホジョキン</t>
    </rPh>
    <rPh sb="9" eb="10">
      <t>ゼン</t>
    </rPh>
    <rPh sb="10" eb="12">
      <t>シセツ</t>
    </rPh>
    <phoneticPr fontId="5"/>
  </si>
  <si>
    <t>単価（円）</t>
    <rPh sb="0" eb="2">
      <t>タンカ</t>
    </rPh>
    <rPh sb="3" eb="4">
      <t>エン</t>
    </rPh>
    <phoneticPr fontId="5"/>
  </si>
  <si>
    <t>○補助金見込額、補助対象経費、補助率について</t>
    <rPh sb="1" eb="4">
      <t>ホジョキン</t>
    </rPh>
    <rPh sb="4" eb="6">
      <t>ミコ</t>
    </rPh>
    <rPh sb="6" eb="7">
      <t>ガク</t>
    </rPh>
    <rPh sb="8" eb="10">
      <t>ホジョ</t>
    </rPh>
    <rPh sb="10" eb="12">
      <t>タイショウ</t>
    </rPh>
    <rPh sb="12" eb="14">
      <t>ケイヒ</t>
    </rPh>
    <rPh sb="15" eb="18">
      <t>ホジョリツ</t>
    </rPh>
    <phoneticPr fontId="4"/>
  </si>
  <si>
    <t>○採択可能性を高める為の工夫等</t>
    <rPh sb="1" eb="3">
      <t>サイタク</t>
    </rPh>
    <rPh sb="3" eb="6">
      <t>カノウセイ</t>
    </rPh>
    <rPh sb="7" eb="8">
      <t>タカ</t>
    </rPh>
    <rPh sb="10" eb="11">
      <t>タメ</t>
    </rPh>
    <rPh sb="12" eb="14">
      <t>クフウ</t>
    </rPh>
    <rPh sb="14" eb="15">
      <t>トウ</t>
    </rPh>
    <phoneticPr fontId="4"/>
  </si>
  <si>
    <t>直管形LEDランプ仕様報告書</t>
    <phoneticPr fontId="5"/>
  </si>
  <si>
    <r>
      <t xml:space="preserve">様式9-7におけるＥＳＣＯ利益の設定の妥当性についての記述　（補助金　 </t>
    </r>
    <r>
      <rPr>
        <b/>
        <u/>
        <sz val="16"/>
        <rFont val="ＭＳ Ｐゴシック"/>
        <family val="3"/>
        <charset val="128"/>
      </rPr>
      <t>有 ／ 無</t>
    </r>
    <r>
      <rPr>
        <b/>
        <sz val="16"/>
        <rFont val="ＭＳ Ｐゴシック"/>
        <family val="3"/>
        <charset val="128"/>
      </rPr>
      <t xml:space="preserve"> ）</t>
    </r>
    <rPh sb="0" eb="2">
      <t>ヨウシキ</t>
    </rPh>
    <rPh sb="13" eb="15">
      <t>リエキ</t>
    </rPh>
    <rPh sb="16" eb="18">
      <t>セッテイ</t>
    </rPh>
    <rPh sb="19" eb="22">
      <t>ダトウセイ</t>
    </rPh>
    <rPh sb="27" eb="29">
      <t>キジュツ</t>
    </rPh>
    <phoneticPr fontId="5"/>
  </si>
  <si>
    <t>２．省エネルギー手法</t>
    <phoneticPr fontId="5"/>
  </si>
  <si>
    <t>改修効果の試算</t>
    <phoneticPr fontId="5"/>
  </si>
  <si>
    <t>　過去採択実績の有無</t>
    <rPh sb="1" eb="3">
      <t>カコ</t>
    </rPh>
    <rPh sb="3" eb="5">
      <t>サイタク</t>
    </rPh>
    <rPh sb="5" eb="7">
      <t>ジッセキ</t>
    </rPh>
    <rPh sb="8" eb="10">
      <t>ウム</t>
    </rPh>
    <phoneticPr fontId="4"/>
  </si>
  <si>
    <t xml:space="preserve">  申請年度</t>
    <rPh sb="2" eb="4">
      <t>シンセイ</t>
    </rPh>
    <rPh sb="4" eb="6">
      <t>ネンド</t>
    </rPh>
    <phoneticPr fontId="4"/>
  </si>
  <si>
    <t xml:space="preserve">  補助事業名称</t>
    <rPh sb="2" eb="4">
      <t>ホジョ</t>
    </rPh>
    <rPh sb="4" eb="6">
      <t>ジギョウ</t>
    </rPh>
    <rPh sb="6" eb="8">
      <t>メイショウ</t>
    </rPh>
    <phoneticPr fontId="4"/>
  </si>
  <si>
    <t xml:space="preserve">  対象施設</t>
    <rPh sb="2" eb="4">
      <t>タイショウ</t>
    </rPh>
    <rPh sb="4" eb="6">
      <t>シセツ</t>
    </rPh>
    <phoneticPr fontId="5"/>
  </si>
  <si>
    <t xml:space="preserve">  申請者</t>
    <rPh sb="2" eb="5">
      <t>シンセイシャ</t>
    </rPh>
    <phoneticPr fontId="4"/>
  </si>
  <si>
    <t xml:space="preserve">  補助金額</t>
    <rPh sb="2" eb="4">
      <t>ホジョ</t>
    </rPh>
    <rPh sb="4" eb="6">
      <t>キンガク</t>
    </rPh>
    <phoneticPr fontId="4"/>
  </si>
  <si>
    <t xml:space="preserve">  補助率</t>
    <rPh sb="2" eb="5">
      <t>ホジョリツ</t>
    </rPh>
    <phoneticPr fontId="5"/>
  </si>
  <si>
    <t>※採択実績が有る場合、以下記入</t>
    <rPh sb="1" eb="3">
      <t>サイタク</t>
    </rPh>
    <rPh sb="3" eb="5">
      <t>ジッセキ</t>
    </rPh>
    <rPh sb="6" eb="7">
      <t>ア</t>
    </rPh>
    <phoneticPr fontId="5"/>
  </si>
  <si>
    <t>有　　　　　　　・　　　　　　　無</t>
    <rPh sb="0" eb="1">
      <t>アリ</t>
    </rPh>
    <rPh sb="16" eb="17">
      <t>ナ</t>
    </rPh>
    <phoneticPr fontId="5"/>
  </si>
  <si>
    <t>申請する補助金の補助率</t>
    <rPh sb="0" eb="2">
      <t>シンセイ</t>
    </rPh>
    <rPh sb="4" eb="7">
      <t>ホジョキン</t>
    </rPh>
    <rPh sb="8" eb="11">
      <t>ホジョリツ</t>
    </rPh>
    <phoneticPr fontId="5"/>
  </si>
  <si>
    <t>様式10-1</t>
    <phoneticPr fontId="5"/>
  </si>
  <si>
    <t>　補助金見込額</t>
    <rPh sb="1" eb="4">
      <t>ホジョキン</t>
    </rPh>
    <rPh sb="4" eb="6">
      <t>ミコ</t>
    </rPh>
    <rPh sb="6" eb="7">
      <t>ガク</t>
    </rPh>
    <phoneticPr fontId="5"/>
  </si>
  <si>
    <t>　補助対象経費</t>
    <rPh sb="1" eb="3">
      <t>ホジョ</t>
    </rPh>
    <rPh sb="3" eb="5">
      <t>タイショウ</t>
    </rPh>
    <rPh sb="5" eb="7">
      <t>ケイヒ</t>
    </rPh>
    <phoneticPr fontId="5"/>
  </si>
  <si>
    <t>　補助率</t>
    <rPh sb="1" eb="4">
      <t>ホジョリツ</t>
    </rPh>
    <phoneticPr fontId="5"/>
  </si>
  <si>
    <t>（NO.　　）　</t>
  </si>
  <si>
    <t xml:space="preserve">本文
</t>
    <rPh sb="0" eb="2">
      <t>ホンブン</t>
    </rPh>
    <phoneticPr fontId="5"/>
  </si>
  <si>
    <t>（通し番号）</t>
    <rPh sb="1" eb="2">
      <t>トオ</t>
    </rPh>
    <rPh sb="3" eb="5">
      <t>バンゴウ</t>
    </rPh>
    <phoneticPr fontId="5"/>
  </si>
  <si>
    <t>（リストから選択）</t>
  </si>
  <si>
    <t>-</t>
    <phoneticPr fontId="5"/>
  </si>
  <si>
    <t>所属  　職名</t>
    <rPh sb="0" eb="2">
      <t>ショゾク</t>
    </rPh>
    <rPh sb="5" eb="7">
      <t>ショクメイ</t>
    </rPh>
    <phoneticPr fontId="5"/>
  </si>
  <si>
    <t>・その他アピールポイント（副次効果等）</t>
    <rPh sb="3" eb="4">
      <t>タ</t>
    </rPh>
    <rPh sb="13" eb="15">
      <t>フクジ</t>
    </rPh>
    <rPh sb="15" eb="17">
      <t>コウカ</t>
    </rPh>
    <rPh sb="17" eb="18">
      <t>トウ</t>
    </rPh>
    <phoneticPr fontId="5"/>
  </si>
  <si>
    <t>消費電力[W]
（別置形電源の場合、電源部消費電力も別途記載）</t>
    <rPh sb="0" eb="2">
      <t>ショウヒ</t>
    </rPh>
    <rPh sb="2" eb="4">
      <t>デンリョク</t>
    </rPh>
    <rPh sb="9" eb="10">
      <t>ベツ</t>
    </rPh>
    <rPh sb="10" eb="11">
      <t>オ</t>
    </rPh>
    <rPh sb="11" eb="12">
      <t>ガタ</t>
    </rPh>
    <rPh sb="12" eb="14">
      <t>デンゲン</t>
    </rPh>
    <rPh sb="15" eb="17">
      <t>バアイ</t>
    </rPh>
    <rPh sb="18" eb="20">
      <t>デンゲン</t>
    </rPh>
    <rPh sb="20" eb="21">
      <t>ブ</t>
    </rPh>
    <rPh sb="21" eb="23">
      <t>ショウヒ</t>
    </rPh>
    <rPh sb="23" eb="25">
      <t>デンリョク</t>
    </rPh>
    <rPh sb="26" eb="28">
      <t>ベット</t>
    </rPh>
    <rPh sb="28" eb="30">
      <t>キサイ</t>
    </rPh>
    <phoneticPr fontId="5"/>
  </si>
  <si>
    <t>リップル率
（JEL801:2010「9. 制御装置の要求事項」に定めるもの）</t>
    <rPh sb="33" eb="34">
      <t>サダ</t>
    </rPh>
    <phoneticPr fontId="5"/>
  </si>
  <si>
    <t>ランプ配光は、下方立体角120°の範囲に70%を超えて
光束を集中させないこと。
（JEL801:2010「6. ランプの性能要求事項」に定めるもの）</t>
    <rPh sb="3" eb="4">
      <t>ハイ</t>
    </rPh>
    <rPh sb="4" eb="5">
      <t>コウ</t>
    </rPh>
    <rPh sb="7" eb="9">
      <t>カホウ</t>
    </rPh>
    <rPh sb="9" eb="11">
      <t>リッタイ</t>
    </rPh>
    <rPh sb="11" eb="12">
      <t>カク</t>
    </rPh>
    <rPh sb="17" eb="19">
      <t>ハンイ</t>
    </rPh>
    <rPh sb="24" eb="25">
      <t>コ</t>
    </rPh>
    <rPh sb="28" eb="29">
      <t>コウ</t>
    </rPh>
    <rPh sb="29" eb="30">
      <t>ソク</t>
    </rPh>
    <rPh sb="31" eb="33">
      <t>シュウチュウ</t>
    </rPh>
    <rPh sb="61" eb="63">
      <t>セイノウ</t>
    </rPh>
    <rPh sb="63" eb="65">
      <t>ヨウキュウ</t>
    </rPh>
    <rPh sb="65" eb="67">
      <t>ジコウ</t>
    </rPh>
    <phoneticPr fontId="5"/>
  </si>
  <si>
    <t>絶縁抵抗及び耐電圧はクラス１に準拠すること。
（JIS C 8105-1「第10章　絶縁抵抗、耐電圧、接触電流及び
保護電流導体　10.2絶縁抵抗及び耐電圧」に定めるもの）</t>
    <rPh sb="0" eb="2">
      <t>ゼツエン</t>
    </rPh>
    <rPh sb="2" eb="4">
      <t>テイコウ</t>
    </rPh>
    <rPh sb="4" eb="5">
      <t>オヨ</t>
    </rPh>
    <rPh sb="6" eb="7">
      <t>タイ</t>
    </rPh>
    <rPh sb="7" eb="9">
      <t>デンアツ</t>
    </rPh>
    <rPh sb="15" eb="17">
      <t>ジュンキョ</t>
    </rPh>
    <rPh sb="80" eb="81">
      <t>サダ</t>
    </rPh>
    <phoneticPr fontId="5"/>
  </si>
  <si>
    <t>電磁波雑音は、国際無線障害特別委員会CISPR15で定める
「蛍光ランプを使用する蛍光灯器具」の基準を満たすこと。</t>
    <rPh sb="0" eb="3">
      <t>デンジハ</t>
    </rPh>
    <rPh sb="3" eb="5">
      <t>ザツオン</t>
    </rPh>
    <phoneticPr fontId="5"/>
  </si>
  <si>
    <r>
      <t>LED照明官庁納入実績</t>
    </r>
    <r>
      <rPr>
        <sz val="11"/>
        <rFont val="ＭＳ Ｐゴシック"/>
        <family val="3"/>
        <charset val="128"/>
      </rPr>
      <t>の任意報告
（ここで言う官庁には、地方行政法人、地方独立行政法人、
国立大学法人、公立大学法人を含むものとする。）</t>
    </r>
    <rPh sb="3" eb="5">
      <t>ショウメイ</t>
    </rPh>
    <rPh sb="5" eb="7">
      <t>カンチョウ</t>
    </rPh>
    <rPh sb="7" eb="9">
      <t>ノウニュウ</t>
    </rPh>
    <rPh sb="9" eb="11">
      <t>ジッセキ</t>
    </rPh>
    <rPh sb="12" eb="14">
      <t>ニンイ</t>
    </rPh>
    <rPh sb="14" eb="16">
      <t>ホウコク</t>
    </rPh>
    <rPh sb="21" eb="22">
      <t>イ</t>
    </rPh>
    <rPh sb="23" eb="25">
      <t>カンチョウ</t>
    </rPh>
    <rPh sb="28" eb="30">
      <t>チホウ</t>
    </rPh>
    <rPh sb="30" eb="32">
      <t>ギョウセイ</t>
    </rPh>
    <rPh sb="32" eb="34">
      <t>ホウジン</t>
    </rPh>
    <rPh sb="35" eb="37">
      <t>チホウ</t>
    </rPh>
    <rPh sb="37" eb="39">
      <t>ドクリツ</t>
    </rPh>
    <rPh sb="39" eb="41">
      <t>ギョウセイ</t>
    </rPh>
    <rPh sb="41" eb="43">
      <t>ホウジン</t>
    </rPh>
    <rPh sb="45" eb="47">
      <t>コクリツ</t>
    </rPh>
    <rPh sb="47" eb="49">
      <t>ダイガク</t>
    </rPh>
    <rPh sb="49" eb="51">
      <t>ホウジン</t>
    </rPh>
    <rPh sb="52" eb="54">
      <t>コウリツ</t>
    </rPh>
    <rPh sb="54" eb="56">
      <t>ダイガク</t>
    </rPh>
    <rPh sb="56" eb="58">
      <t>ホウジン</t>
    </rPh>
    <rPh sb="59" eb="60">
      <t>フク</t>
    </rPh>
    <phoneticPr fontId="5"/>
  </si>
  <si>
    <t>ランプ本体は、周囲温度差50K（絶対温度）における熱収縮変化は±2.0mm以下であり、自重によるたわみは中央部で
10mm以下とする基準を満たすこと。
（JEL801:2010「5. ランプの安全性要求事項」に定めるもの）</t>
    <rPh sb="3" eb="5">
      <t>ホンタイ</t>
    </rPh>
    <rPh sb="96" eb="99">
      <t>アンゼンセイ</t>
    </rPh>
    <phoneticPr fontId="5"/>
  </si>
  <si>
    <t>様式10-4</t>
    <rPh sb="0" eb="2">
      <t>ヨウシキ</t>
    </rPh>
    <phoneticPr fontId="5"/>
  </si>
  <si>
    <t>様式10-3-1</t>
    <phoneticPr fontId="5"/>
  </si>
  <si>
    <t>注）枠に納まらない場合は、適宜、行を追加すること。</t>
    <rPh sb="0" eb="1">
      <t>チュウ</t>
    </rPh>
    <rPh sb="2" eb="3">
      <t>ワク</t>
    </rPh>
    <rPh sb="4" eb="5">
      <t>オサ</t>
    </rPh>
    <rPh sb="9" eb="11">
      <t>バアイ</t>
    </rPh>
    <rPh sb="13" eb="15">
      <t>テキギ</t>
    </rPh>
    <rPh sb="16" eb="17">
      <t>ギョウ</t>
    </rPh>
    <rPh sb="18" eb="20">
      <t>ツイカ</t>
    </rPh>
    <phoneticPr fontId="5"/>
  </si>
  <si>
    <t>　　ただし、A4版３枚以内で、簡潔にまとめること。</t>
    <phoneticPr fontId="5"/>
  </si>
  <si>
    <t>提案書（Ａ４版）の体裁</t>
    <rPh sb="0" eb="2">
      <t>テイアン</t>
    </rPh>
    <rPh sb="2" eb="3">
      <t>ショ</t>
    </rPh>
    <rPh sb="6" eb="7">
      <t>バン</t>
    </rPh>
    <rPh sb="9" eb="11">
      <t>テイサイ</t>
    </rPh>
    <phoneticPr fontId="5"/>
  </si>
  <si>
    <t>様式8-2</t>
    <rPh sb="0" eb="2">
      <t>ヨウシキ</t>
    </rPh>
    <phoneticPr fontId="5"/>
  </si>
  <si>
    <t>様式8-1</t>
    <rPh sb="0" eb="2">
      <t>ヨウシキ</t>
    </rPh>
    <phoneticPr fontId="5"/>
  </si>
  <si>
    <r>
      <t>直接工事費　（種目別内訳書）　（補助金　</t>
    </r>
    <r>
      <rPr>
        <u/>
        <sz val="11"/>
        <rFont val="ＭＳ Ｐゴシック"/>
        <family val="3"/>
        <charset val="128"/>
      </rPr>
      <t xml:space="preserve"> 有 　／ 無</t>
    </r>
    <r>
      <rPr>
        <sz val="11"/>
        <rFont val="ＭＳ Ｐゴシック"/>
        <family val="3"/>
        <charset val="128"/>
      </rPr>
      <t xml:space="preserve"> )</t>
    </r>
    <rPh sb="0" eb="2">
      <t>チョクセツ</t>
    </rPh>
    <rPh sb="2" eb="5">
      <t>コウジヒ</t>
    </rPh>
    <rPh sb="7" eb="10">
      <t>シュモクベツ</t>
    </rPh>
    <rPh sb="10" eb="13">
      <t>ウチワケショ</t>
    </rPh>
    <phoneticPr fontId="5"/>
  </si>
  <si>
    <r>
      <t xml:space="preserve">直接工事費　（中科目別内訳書）　（補助金　 </t>
    </r>
    <r>
      <rPr>
        <u/>
        <sz val="11"/>
        <rFont val="ＭＳ Ｐゴシック"/>
        <family val="3"/>
        <charset val="128"/>
      </rPr>
      <t>有 　／ 無</t>
    </r>
    <r>
      <rPr>
        <sz val="11"/>
        <rFont val="ＭＳ Ｐゴシック"/>
        <family val="3"/>
        <charset val="128"/>
      </rPr>
      <t xml:space="preserve"> )</t>
    </r>
    <rPh sb="7" eb="8">
      <t>ナカ</t>
    </rPh>
    <rPh sb="8" eb="9">
      <t>カ</t>
    </rPh>
    <phoneticPr fontId="5"/>
  </si>
  <si>
    <t>（ 地方公共団体 ・ 民間 ）</t>
    <rPh sb="2" eb="4">
      <t>チホウ</t>
    </rPh>
    <rPh sb="4" eb="6">
      <t>コウキョウ</t>
    </rPh>
    <rPh sb="6" eb="8">
      <t>ダンタイ</t>
    </rPh>
    <rPh sb="11" eb="13">
      <t>ミンカン</t>
    </rPh>
    <phoneticPr fontId="4"/>
  </si>
  <si>
    <r>
      <t xml:space="preserve">余剰電力量
</t>
    </r>
    <r>
      <rPr>
        <sz val="9"/>
        <rFont val="ＭＳ Ｐゴシック"/>
        <family val="3"/>
        <charset val="128"/>
      </rPr>
      <t>（売電量:kWh)</t>
    </r>
    <rPh sb="0" eb="2">
      <t>ヨジョウ</t>
    </rPh>
    <rPh sb="2" eb="4">
      <t>デンリョク</t>
    </rPh>
    <rPh sb="4" eb="5">
      <t>リョウ</t>
    </rPh>
    <rPh sb="7" eb="9">
      <t>バイデン</t>
    </rPh>
    <rPh sb="9" eb="10">
      <t>リョウ</t>
    </rPh>
    <phoneticPr fontId="5"/>
  </si>
  <si>
    <r>
      <rPr>
        <sz val="11"/>
        <rFont val="ＭＳ Ｐゴシック"/>
        <family val="3"/>
        <charset val="128"/>
      </rPr>
      <t>売電単価</t>
    </r>
    <r>
      <rPr>
        <sz val="9"/>
        <rFont val="ＭＳ Ｐゴシック"/>
        <family val="3"/>
        <charset val="128"/>
      </rPr>
      <t xml:space="preserve">
(円/kWh(税込))</t>
    </r>
    <rPh sb="0" eb="1">
      <t>ウ</t>
    </rPh>
    <rPh sb="1" eb="2">
      <t>デン</t>
    </rPh>
    <rPh sb="2" eb="4">
      <t>タンカ</t>
    </rPh>
    <rPh sb="6" eb="7">
      <t>エン</t>
    </rPh>
    <rPh sb="12" eb="14">
      <t>ゼイコ</t>
    </rPh>
    <phoneticPr fontId="5"/>
  </si>
  <si>
    <t>　 (</t>
    <phoneticPr fontId="5"/>
  </si>
  <si>
    <t>)</t>
    <phoneticPr fontId="5"/>
  </si>
  <si>
    <t>　　（保険料）</t>
    <rPh sb="3" eb="6">
      <t>ホケンリョウ</t>
    </rPh>
    <phoneticPr fontId="5"/>
  </si>
  <si>
    <t>（</t>
    <phoneticPr fontId="5"/>
  </si>
  <si>
    <t>）</t>
    <phoneticPr fontId="5"/>
  </si>
  <si>
    <t>保険料</t>
    <rPh sb="0" eb="3">
      <t>ホケンリョウ</t>
    </rPh>
    <phoneticPr fontId="5"/>
  </si>
  <si>
    <t>　　（その他）</t>
    <rPh sb="5" eb="6">
      <t>タ</t>
    </rPh>
    <phoneticPr fontId="5"/>
  </si>
  <si>
    <t xml:space="preserve"> ： 様式9-6 「計測・県消費」 より自動転記</t>
    <phoneticPr fontId="5"/>
  </si>
  <si>
    <t xml:space="preserve"> ： 様式9-6 「設計・工事費償還分」 より自動転記</t>
    <phoneticPr fontId="5"/>
  </si>
  <si>
    <t xml:space="preserve"> ： 様式9-6 「維持管理費」 より自動転記</t>
    <phoneticPr fontId="5"/>
  </si>
  <si>
    <t xml:space="preserve"> ： 様式9-6 「運転管理費」 より自動転記</t>
    <phoneticPr fontId="5"/>
  </si>
  <si>
    <t xml:space="preserve"> ： 様式9-6 「固定資産税」 より自動転記</t>
    <phoneticPr fontId="5"/>
  </si>
  <si>
    <t xml:space="preserve"> ： 様式9-6 「法人税」 より自動転記</t>
    <phoneticPr fontId="5"/>
  </si>
  <si>
    <t xml:space="preserve"> ： 様式9-6 「行政財産使用料」 より自動転記</t>
    <phoneticPr fontId="5"/>
  </si>
  <si>
    <t xml:space="preserve"> ： 様式9-6 「保険料」 より自動転記</t>
    <phoneticPr fontId="5"/>
  </si>
  <si>
    <t xml:space="preserve"> ： 様式9-6 「その他」 より自動転記</t>
    <phoneticPr fontId="5"/>
  </si>
  <si>
    <t>　  【様式9-6】と【様式9-7】の整合性確認　（印刷不要）</t>
    <rPh sb="4" eb="6">
      <t>ヨウシキ</t>
    </rPh>
    <rPh sb="12" eb="14">
      <t>ヨウシキ</t>
    </rPh>
    <rPh sb="19" eb="22">
      <t>セイゴウセイ</t>
    </rPh>
    <rPh sb="22" eb="24">
      <t>カクニン</t>
    </rPh>
    <rPh sb="26" eb="28">
      <t>インサツ</t>
    </rPh>
    <rPh sb="28" eb="30">
      <t>フヨウ</t>
    </rPh>
    <phoneticPr fontId="5"/>
  </si>
  <si>
    <t>1年目</t>
    <rPh sb="1" eb="3">
      <t>ネンメ</t>
    </rPh>
    <phoneticPr fontId="5"/>
  </si>
  <si>
    <t>2年目</t>
    <rPh sb="1" eb="3">
      <t>ネンメ</t>
    </rPh>
    <phoneticPr fontId="5"/>
  </si>
  <si>
    <t>欄は様式9-7から転記</t>
    <rPh sb="0" eb="1">
      <t>ラン</t>
    </rPh>
    <rPh sb="2" eb="4">
      <t>ヨウシキ</t>
    </rPh>
    <rPh sb="9" eb="11">
      <t>テンキ</t>
    </rPh>
    <phoneticPr fontId="5"/>
  </si>
  <si>
    <t>-</t>
    <phoneticPr fontId="5"/>
  </si>
  <si>
    <t>電気（昼間）</t>
    <phoneticPr fontId="5"/>
  </si>
  <si>
    <t>電気（夜間）</t>
    <phoneticPr fontId="5"/>
  </si>
  <si>
    <t>-</t>
    <phoneticPr fontId="5"/>
  </si>
  <si>
    <t>ピーク
対策
効果率</t>
    <rPh sb="4" eb="6">
      <t>タイサク</t>
    </rPh>
    <rPh sb="7" eb="9">
      <t>コウカ</t>
    </rPh>
    <rPh sb="9" eb="10">
      <t>リツ</t>
    </rPh>
    <phoneticPr fontId="5"/>
  </si>
  <si>
    <t>■換算係数</t>
  </si>
  <si>
    <t xml:space="preserve"> 電気（昼間）</t>
    <phoneticPr fontId="5"/>
  </si>
  <si>
    <t xml:space="preserve"> 電気（夜間）</t>
    <phoneticPr fontId="5"/>
  </si>
  <si>
    <t xml:space="preserve"> ガス（13Ａ）</t>
    <phoneticPr fontId="5"/>
  </si>
  <si>
    <t xml:space="preserve"> 上水</t>
    <phoneticPr fontId="5"/>
  </si>
  <si>
    <t xml:space="preserve"> 下水</t>
    <phoneticPr fontId="5"/>
  </si>
  <si>
    <t xml:space="preserve"> 重油Ａ</t>
    <phoneticPr fontId="5"/>
  </si>
  <si>
    <t xml:space="preserve"> 灯油</t>
    <phoneticPr fontId="5"/>
  </si>
  <si>
    <r>
      <t>CO</t>
    </r>
    <r>
      <rPr>
        <sz val="9"/>
        <rFont val="ＭＳ Ｐゴシック"/>
        <family val="3"/>
        <charset val="128"/>
      </rPr>
      <t>2</t>
    </r>
    <r>
      <rPr>
        <sz val="8"/>
        <rFont val="ＭＳ Ｐゴシック"/>
        <family val="3"/>
        <charset val="128"/>
      </rPr>
      <t xml:space="preserve">
</t>
    </r>
    <r>
      <rPr>
        <sz val="12"/>
        <rFont val="ＭＳ Ｐゴシック"/>
        <family val="3"/>
        <charset val="128"/>
      </rPr>
      <t>削減率</t>
    </r>
    <rPh sb="4" eb="6">
      <t>サクゲン</t>
    </rPh>
    <rPh sb="6" eb="7">
      <t>リツ</t>
    </rPh>
    <phoneticPr fontId="5"/>
  </si>
  <si>
    <t>単純
回収年数</t>
    <phoneticPr fontId="5"/>
  </si>
  <si>
    <t>重油Ａ</t>
    <rPh sb="0" eb="2">
      <t>ジュウユ</t>
    </rPh>
    <phoneticPr fontId="5"/>
  </si>
  <si>
    <t>灯油</t>
    <rPh sb="0" eb="2">
      <t>トウユ</t>
    </rPh>
    <phoneticPr fontId="5"/>
  </si>
  <si>
    <t xml:space="preserve"> 光熱水費 [円/年]</t>
    <rPh sb="1" eb="3">
      <t>コウネツ</t>
    </rPh>
    <rPh sb="3" eb="4">
      <t>スイ</t>
    </rPh>
    <rPh sb="4" eb="5">
      <t>ヒ</t>
    </rPh>
    <rPh sb="7" eb="8">
      <t>エン</t>
    </rPh>
    <rPh sb="9" eb="10">
      <t>トシ</t>
    </rPh>
    <phoneticPr fontId="5"/>
  </si>
  <si>
    <t xml:space="preserve"> 一次エネルギー消費量 [MJ/年]</t>
    <rPh sb="1" eb="3">
      <t>イチジ</t>
    </rPh>
    <rPh sb="8" eb="11">
      <t>ショウヒリョウ</t>
    </rPh>
    <rPh sb="16" eb="17">
      <t>ネン</t>
    </rPh>
    <phoneticPr fontId="5"/>
  </si>
  <si>
    <t>ガス</t>
    <phoneticPr fontId="5"/>
  </si>
  <si>
    <t>GJ/kl</t>
    <phoneticPr fontId="5"/>
  </si>
  <si>
    <t>■指定熱源機器更新による機器点検費削減額</t>
    <rPh sb="1" eb="3">
      <t>シテイ</t>
    </rPh>
    <rPh sb="3" eb="5">
      <t>ネツゲン</t>
    </rPh>
    <rPh sb="5" eb="6">
      <t>キ</t>
    </rPh>
    <rPh sb="6" eb="7">
      <t>キ</t>
    </rPh>
    <rPh sb="7" eb="9">
      <t>コウシン</t>
    </rPh>
    <rPh sb="12" eb="13">
      <t>キ</t>
    </rPh>
    <rPh sb="13" eb="14">
      <t>キ</t>
    </rPh>
    <rPh sb="14" eb="16">
      <t>テンケン</t>
    </rPh>
    <rPh sb="16" eb="17">
      <t>ヒ</t>
    </rPh>
    <rPh sb="17" eb="19">
      <t>サクゲン</t>
    </rPh>
    <rPh sb="19" eb="20">
      <t>ガク</t>
    </rPh>
    <phoneticPr fontId="5"/>
  </si>
  <si>
    <t>様式10-4</t>
    <phoneticPr fontId="5"/>
  </si>
  <si>
    <t xml:space="preserve"> ④削減保証率 [％]　（⑤／③）</t>
    <rPh sb="2" eb="4">
      <t>サクゲン</t>
    </rPh>
    <rPh sb="4" eb="6">
      <t>ホショウ</t>
    </rPh>
    <rPh sb="6" eb="7">
      <t>リツ</t>
    </rPh>
    <phoneticPr fontId="5"/>
  </si>
  <si>
    <t xml:space="preserve"> ⑦最低保証基準額 [円/年]　（⑤－⑥）</t>
    <rPh sb="2" eb="4">
      <t>サイテイ</t>
    </rPh>
    <rPh sb="4" eb="6">
      <t>ホショウ</t>
    </rPh>
    <rPh sb="6" eb="8">
      <t>キジュン</t>
    </rPh>
    <rPh sb="8" eb="9">
      <t>ガク</t>
    </rPh>
    <rPh sb="11" eb="12">
      <t>エン</t>
    </rPh>
    <rPh sb="13" eb="14">
      <t>トシ</t>
    </rPh>
    <phoneticPr fontId="5"/>
  </si>
  <si>
    <t>様式10-2-7～9
様式10-3-1</t>
    <rPh sb="0" eb="2">
      <t>ヨウシキ</t>
    </rPh>
    <phoneticPr fontId="5"/>
  </si>
  <si>
    <t>様式10-3-2</t>
    <phoneticPr fontId="5"/>
  </si>
  <si>
    <t>　（15年間の利益総額のうち、太陽光発電設備に係る売電見込額）</t>
    <rPh sb="4" eb="6">
      <t>ネンカン</t>
    </rPh>
    <rPh sb="7" eb="9">
      <t>リエキ</t>
    </rPh>
    <rPh sb="9" eb="11">
      <t>ソウガク</t>
    </rPh>
    <rPh sb="15" eb="18">
      <t>タイヨウコウ</t>
    </rPh>
    <rPh sb="18" eb="20">
      <t>ハツデン</t>
    </rPh>
    <rPh sb="20" eb="22">
      <t>セツビ</t>
    </rPh>
    <rPh sb="23" eb="24">
      <t>カカワ</t>
    </rPh>
    <rPh sb="25" eb="27">
      <t>バイデン</t>
    </rPh>
    <rPh sb="27" eb="29">
      <t>ミコミ</t>
    </rPh>
    <rPh sb="29" eb="30">
      <t>ガク</t>
    </rPh>
    <phoneticPr fontId="5"/>
  </si>
  <si>
    <t>(12)</t>
    <phoneticPr fontId="5"/>
  </si>
  <si>
    <t xml:space="preserve"> ベースライン</t>
    <phoneticPr fontId="5"/>
  </si>
  <si>
    <t>…</t>
  </si>
  <si>
    <t xml:space="preserve"> 本府の利益 ③＝①－②</t>
    <rPh sb="1" eb="2">
      <t>ホン</t>
    </rPh>
    <rPh sb="2" eb="3">
      <t>フ</t>
    </rPh>
    <rPh sb="4" eb="6">
      <t>リエキ</t>
    </rPh>
    <phoneticPr fontId="5"/>
  </si>
  <si>
    <t>欄に入力すること</t>
    <rPh sb="0" eb="1">
      <t>ラン</t>
    </rPh>
    <rPh sb="2" eb="4">
      <t>ニュウリョク</t>
    </rPh>
    <phoneticPr fontId="5"/>
  </si>
  <si>
    <t>（単位：円）</t>
    <phoneticPr fontId="5"/>
  </si>
  <si>
    <r>
      <t xml:space="preserve"> 光熱水費 [</t>
    </r>
    <r>
      <rPr>
        <vertAlign val="superscript"/>
        <sz val="11"/>
        <rFont val="ＭＳ Ｐゴシック"/>
        <family val="3"/>
        <charset val="128"/>
        <scheme val="minor"/>
      </rPr>
      <t xml:space="preserve"> </t>
    </r>
    <r>
      <rPr>
        <sz val="11"/>
        <rFont val="ＭＳ Ｐゴシック"/>
        <family val="3"/>
        <charset val="128"/>
        <scheme val="minor"/>
      </rPr>
      <t>円/年</t>
    </r>
    <r>
      <rPr>
        <vertAlign val="superscript"/>
        <sz val="11"/>
        <rFont val="ＭＳ Ｐゴシック"/>
        <family val="3"/>
        <charset val="128"/>
        <scheme val="minor"/>
      </rPr>
      <t xml:space="preserve"> </t>
    </r>
    <r>
      <rPr>
        <sz val="11"/>
        <rFont val="ＭＳ Ｐゴシック"/>
        <family val="3"/>
        <charset val="128"/>
        <scheme val="minor"/>
      </rPr>
      <t>]</t>
    </r>
    <rPh sb="1" eb="4">
      <t>コウネツスイ</t>
    </rPh>
    <rPh sb="4" eb="5">
      <t>ヒ</t>
    </rPh>
    <phoneticPr fontId="5"/>
  </si>
  <si>
    <r>
      <t xml:space="preserve"> 消費量 [</t>
    </r>
    <r>
      <rPr>
        <vertAlign val="superscript"/>
        <sz val="11"/>
        <rFont val="ＭＳ Ｐゴシック"/>
        <family val="3"/>
        <charset val="128"/>
        <scheme val="minor"/>
      </rPr>
      <t xml:space="preserve"> </t>
    </r>
    <r>
      <rPr>
        <sz val="11"/>
        <rFont val="ＭＳ Ｐゴシック"/>
        <family val="3"/>
        <charset val="128"/>
        <scheme val="minor"/>
      </rPr>
      <t>kWh, kWh, Nm</t>
    </r>
    <r>
      <rPr>
        <vertAlign val="superscript"/>
        <sz val="11"/>
        <rFont val="ＭＳ Ｐゴシック"/>
        <family val="3"/>
        <charset val="128"/>
        <scheme val="minor"/>
      </rPr>
      <t>3</t>
    </r>
    <r>
      <rPr>
        <sz val="11"/>
        <rFont val="ＭＳ Ｐゴシック"/>
        <family val="3"/>
        <charset val="128"/>
        <scheme val="minor"/>
      </rPr>
      <t>, kl, m</t>
    </r>
    <r>
      <rPr>
        <vertAlign val="superscript"/>
        <sz val="11"/>
        <rFont val="ＭＳ Ｐゴシック"/>
        <family val="3"/>
        <charset val="128"/>
        <scheme val="minor"/>
      </rPr>
      <t xml:space="preserve">3 </t>
    </r>
    <r>
      <rPr>
        <sz val="11"/>
        <rFont val="ＭＳ Ｐゴシック"/>
        <family val="3"/>
        <charset val="128"/>
        <scheme val="minor"/>
      </rPr>
      <t>]</t>
    </r>
    <rPh sb="1" eb="4">
      <t>ショウヒリョウ</t>
    </rPh>
    <phoneticPr fontId="5"/>
  </si>
  <si>
    <t>[MJ/年]</t>
    <phoneticPr fontId="5"/>
  </si>
  <si>
    <r>
      <t>CO</t>
    </r>
    <r>
      <rPr>
        <sz val="9"/>
        <rFont val="ＭＳ Ｐゴシック"/>
        <family val="3"/>
        <charset val="128"/>
      </rPr>
      <t>2</t>
    </r>
    <r>
      <rPr>
        <sz val="12"/>
        <rFont val="ＭＳ Ｐゴシック"/>
        <family val="3"/>
        <charset val="128"/>
      </rPr>
      <t xml:space="preserve">
削減量</t>
    </r>
    <rPh sb="4" eb="6">
      <t>サクゲン</t>
    </rPh>
    <rPh sb="6" eb="7">
      <t>リョウ</t>
    </rPh>
    <phoneticPr fontId="5"/>
  </si>
  <si>
    <t xml:space="preserve"> ※削減保証率は70％以上とすること</t>
    <rPh sb="2" eb="4">
      <t>サクゲン</t>
    </rPh>
    <rPh sb="4" eb="6">
      <t>ホショウ</t>
    </rPh>
    <rPh sb="6" eb="7">
      <t>リツ</t>
    </rPh>
    <rPh sb="11" eb="13">
      <t>イジョウ</t>
    </rPh>
    <phoneticPr fontId="5"/>
  </si>
  <si>
    <t>[kWh/年]</t>
    <phoneticPr fontId="5"/>
  </si>
  <si>
    <t>■ベースライン</t>
    <phoneticPr fontId="5"/>
  </si>
  <si>
    <t xml:space="preserve"> （改修前）</t>
    <rPh sb="2" eb="4">
      <t>カイシュウ</t>
    </rPh>
    <rPh sb="4" eb="5">
      <t>マエ</t>
    </rPh>
    <phoneticPr fontId="5"/>
  </si>
  <si>
    <t xml:space="preserve"> （改修後）</t>
    <rPh sb="2" eb="4">
      <t>カイシュウ</t>
    </rPh>
    <rPh sb="4" eb="5">
      <t>ゴ</t>
    </rPh>
    <phoneticPr fontId="5"/>
  </si>
  <si>
    <t>電気需要平準化
時間帯の
電力削減量</t>
    <rPh sb="0" eb="2">
      <t>デンキ</t>
    </rPh>
    <rPh sb="2" eb="4">
      <t>ジュヨウ</t>
    </rPh>
    <rPh sb="4" eb="7">
      <t>ヘイジュンカ</t>
    </rPh>
    <rPh sb="8" eb="11">
      <t>ジカンタイ</t>
    </rPh>
    <rPh sb="13" eb="15">
      <t>デンリョク</t>
    </rPh>
    <rPh sb="15" eb="17">
      <t>サクゲン</t>
    </rPh>
    <rPh sb="17" eb="18">
      <t>リョウ</t>
    </rPh>
    <phoneticPr fontId="5"/>
  </si>
  <si>
    <t xml:space="preserve"> 電気需要平準化時間帯の電力量 [kWh/年]</t>
    <rPh sb="1" eb="3">
      <t>デンキ</t>
    </rPh>
    <rPh sb="3" eb="5">
      <t>ジュヨウ</t>
    </rPh>
    <rPh sb="5" eb="8">
      <t>ヘイジュンカ</t>
    </rPh>
    <rPh sb="8" eb="11">
      <t>ジカンタイ</t>
    </rPh>
    <rPh sb="12" eb="14">
      <t>デンリョク</t>
    </rPh>
    <rPh sb="14" eb="15">
      <t>リョウ</t>
    </rPh>
    <phoneticPr fontId="5"/>
  </si>
  <si>
    <r>
      <t>電気需要平準化時間帯の電力量[</t>
    </r>
    <r>
      <rPr>
        <sz val="2"/>
        <rFont val="ＭＳ Ｐゴシック"/>
        <family val="3"/>
        <charset val="128"/>
      </rPr>
      <t xml:space="preserve"> </t>
    </r>
    <r>
      <rPr>
        <sz val="10.5"/>
        <rFont val="ＭＳ Ｐゴシック"/>
        <family val="3"/>
        <charset val="128"/>
      </rPr>
      <t>kWh</t>
    </r>
    <r>
      <rPr>
        <sz val="2"/>
        <rFont val="ＭＳ Ｐゴシック"/>
        <family val="3"/>
        <charset val="128"/>
      </rPr>
      <t xml:space="preserve"> </t>
    </r>
    <r>
      <rPr>
        <sz val="10.5"/>
        <rFont val="ＭＳ Ｐゴシック"/>
        <family val="3"/>
        <charset val="128"/>
      </rPr>
      <t>]</t>
    </r>
    <rPh sb="0" eb="2">
      <t>デンキ</t>
    </rPh>
    <rPh sb="2" eb="4">
      <t>ジュヨウ</t>
    </rPh>
    <rPh sb="4" eb="7">
      <t>ヘイジュンカ</t>
    </rPh>
    <rPh sb="7" eb="10">
      <t>ジカンタイ</t>
    </rPh>
    <rPh sb="11" eb="13">
      <t>デンリョク</t>
    </rPh>
    <rPh sb="13" eb="14">
      <t>リョウ</t>
    </rPh>
    <phoneticPr fontId="5"/>
  </si>
  <si>
    <t>様式10-3-3</t>
    <phoneticPr fontId="5"/>
  </si>
  <si>
    <t>【施設名：　　　　　　　　　　　　　　　　　　　　　　】</t>
    <phoneticPr fontId="5"/>
  </si>
  <si>
    <t>様式10-2-2</t>
    <rPh sb="0" eb="2">
      <t>ヨウシキ</t>
    </rPh>
    <phoneticPr fontId="5"/>
  </si>
  <si>
    <r>
      <t>※再生可能エネルギー設備に係る提案をする場合は、様式10-</t>
    </r>
    <r>
      <rPr>
        <sz val="11"/>
        <rFont val="ＭＳ Ｐゴシック"/>
        <family val="3"/>
        <charset val="128"/>
      </rPr>
      <t>3-2</t>
    </r>
    <r>
      <rPr>
        <sz val="11"/>
        <rFont val="ＭＳ Ｐゴシック"/>
        <family val="3"/>
        <charset val="128"/>
      </rPr>
      <t>を作成・提出すること</t>
    </r>
    <rPh sb="33" eb="35">
      <t>サクセイ</t>
    </rPh>
    <phoneticPr fontId="5"/>
  </si>
  <si>
    <t>様式9-７～10</t>
    <rPh sb="0" eb="2">
      <t>ヨウシキ</t>
    </rPh>
    <phoneticPr fontId="5"/>
  </si>
  <si>
    <t xml:space="preserve">※ピーク対策効果率とは、電気需用平準化時間帯における電力使用量の削減率をいう。電気需要平準化時間帯とは夏季（7月～9月）および冬季（12月～3月）の8時～22時までの時間帯を指す。
</t>
    <rPh sb="4" eb="6">
      <t>タイサク</t>
    </rPh>
    <rPh sb="6" eb="8">
      <t>コウカ</t>
    </rPh>
    <rPh sb="8" eb="9">
      <t>リツ</t>
    </rPh>
    <rPh sb="12" eb="14">
      <t>デンキ</t>
    </rPh>
    <rPh sb="14" eb="16">
      <t>ジュヨウ</t>
    </rPh>
    <rPh sb="16" eb="19">
      <t>ヘイジュンカ</t>
    </rPh>
    <rPh sb="19" eb="22">
      <t>ジカンタイ</t>
    </rPh>
    <rPh sb="26" eb="28">
      <t>デンリョク</t>
    </rPh>
    <rPh sb="28" eb="31">
      <t>シヨウリョウ</t>
    </rPh>
    <rPh sb="32" eb="34">
      <t>サクゲン</t>
    </rPh>
    <rPh sb="34" eb="35">
      <t>リツ</t>
    </rPh>
    <rPh sb="39" eb="41">
      <t>デンキ</t>
    </rPh>
    <rPh sb="41" eb="43">
      <t>ジュヨウ</t>
    </rPh>
    <rPh sb="43" eb="46">
      <t>ヘイジュンカ</t>
    </rPh>
    <rPh sb="46" eb="49">
      <t>ジカンタイ</t>
    </rPh>
    <rPh sb="51" eb="53">
      <t>カキ</t>
    </rPh>
    <rPh sb="55" eb="56">
      <t>ガツ</t>
    </rPh>
    <rPh sb="58" eb="59">
      <t>ガツ</t>
    </rPh>
    <rPh sb="63" eb="65">
      <t>トウキ</t>
    </rPh>
    <rPh sb="68" eb="69">
      <t>ガツ</t>
    </rPh>
    <rPh sb="71" eb="72">
      <t>ガツ</t>
    </rPh>
    <rPh sb="75" eb="76">
      <t>ジ</t>
    </rPh>
    <rPh sb="79" eb="80">
      <t>ジ</t>
    </rPh>
    <rPh sb="83" eb="86">
      <t>ジカンタイ</t>
    </rPh>
    <rPh sb="87" eb="88">
      <t>サ</t>
    </rPh>
    <phoneticPr fontId="5"/>
  </si>
  <si>
    <t>※改修項目番号は様式10-3-1、様式10-3-2と整合をとること。</t>
    <rPh sb="1" eb="3">
      <t>カイシュウ</t>
    </rPh>
    <rPh sb="3" eb="5">
      <t>コウモク</t>
    </rPh>
    <rPh sb="5" eb="7">
      <t>バンゴウ</t>
    </rPh>
    <rPh sb="8" eb="10">
      <t>ヨウシキ</t>
    </rPh>
    <rPh sb="17" eb="19">
      <t>ヨウシキ</t>
    </rPh>
    <rPh sb="26" eb="28">
      <t>セイゴウ</t>
    </rPh>
    <phoneticPr fontId="5"/>
  </si>
  <si>
    <t>※改修項目番号は様式10-3-1、様式10-3-2と整合をとること。</t>
    <phoneticPr fontId="5"/>
  </si>
  <si>
    <t xml:space="preserve"> kg-CO2/kWh（火力平均）</t>
    <rPh sb="12" eb="14">
      <t>カリョク</t>
    </rPh>
    <rPh sb="14" eb="16">
      <t>ヘイキン</t>
    </rPh>
    <phoneticPr fontId="5"/>
  </si>
  <si>
    <t>注1）各種工事費の合計金額と関連項目の金額が一致するように留意すること</t>
    <rPh sb="0" eb="1">
      <t>チュウ</t>
    </rPh>
    <rPh sb="3" eb="5">
      <t>カクシュ</t>
    </rPh>
    <rPh sb="5" eb="8">
      <t>コウジヒ</t>
    </rPh>
    <rPh sb="9" eb="11">
      <t>ゴウケイ</t>
    </rPh>
    <rPh sb="11" eb="13">
      <t>キンガク</t>
    </rPh>
    <rPh sb="14" eb="16">
      <t>カンレン</t>
    </rPh>
    <rPh sb="16" eb="18">
      <t>コウモク</t>
    </rPh>
    <rPh sb="19" eb="21">
      <t>キンガク</t>
    </rPh>
    <rPh sb="22" eb="24">
      <t>イッチ</t>
    </rPh>
    <rPh sb="29" eb="31">
      <t>リュウイ</t>
    </rPh>
    <phoneticPr fontId="3"/>
  </si>
  <si>
    <t>注2）積算に当たり、作成した明細書があれば添付すること</t>
    <rPh sb="0" eb="1">
      <t>チュウ</t>
    </rPh>
    <rPh sb="3" eb="5">
      <t>セキサン</t>
    </rPh>
    <rPh sb="6" eb="7">
      <t>ア</t>
    </rPh>
    <rPh sb="10" eb="12">
      <t>サクセイ</t>
    </rPh>
    <rPh sb="14" eb="17">
      <t>メイサイショ</t>
    </rPh>
    <rPh sb="21" eb="23">
      <t>テンプ</t>
    </rPh>
    <phoneticPr fontId="3"/>
  </si>
  <si>
    <t>注3）金額欄には消費税を含め、積算根拠の記載に当たっては、消費税額が分かるようにすること</t>
    <rPh sb="0" eb="1">
      <t>チュウ</t>
    </rPh>
    <rPh sb="3" eb="6">
      <t>キンガクラン</t>
    </rPh>
    <rPh sb="8" eb="11">
      <t>ショウヒゼイ</t>
    </rPh>
    <rPh sb="12" eb="13">
      <t>フク</t>
    </rPh>
    <rPh sb="15" eb="17">
      <t>セキサン</t>
    </rPh>
    <rPh sb="17" eb="19">
      <t>コンキョ</t>
    </rPh>
    <rPh sb="20" eb="22">
      <t>キサイ</t>
    </rPh>
    <rPh sb="23" eb="24">
      <t>ア</t>
    </rPh>
    <rPh sb="29" eb="32">
      <t>ショウヒゼイ</t>
    </rPh>
    <rPh sb="32" eb="33">
      <t>ガク</t>
    </rPh>
    <rPh sb="34" eb="35">
      <t>ワ</t>
    </rPh>
    <phoneticPr fontId="3"/>
  </si>
  <si>
    <t>注4）予定する補助金の有無別に示すこと</t>
    <rPh sb="0" eb="1">
      <t>チュウ</t>
    </rPh>
    <rPh sb="3" eb="5">
      <t>ヨテイ</t>
    </rPh>
    <rPh sb="7" eb="10">
      <t>ホジョキン</t>
    </rPh>
    <rPh sb="11" eb="13">
      <t>ウム</t>
    </rPh>
    <rPh sb="13" eb="14">
      <t>ベツ</t>
    </rPh>
    <rPh sb="15" eb="16">
      <t>シメ</t>
    </rPh>
    <phoneticPr fontId="3"/>
  </si>
  <si>
    <t>注4）予定する補助金の有無別に示すこと</t>
    <rPh sb="0" eb="1">
      <t>チュウ</t>
    </rPh>
    <rPh sb="3" eb="5">
      <t>ヨテイ</t>
    </rPh>
    <rPh sb="7" eb="10">
      <t>ホジョキン</t>
    </rPh>
    <rPh sb="11" eb="13">
      <t>ウム</t>
    </rPh>
    <rPh sb="13" eb="14">
      <t>ベツ</t>
    </rPh>
    <rPh sb="15" eb="16">
      <t>シメ</t>
    </rPh>
    <phoneticPr fontId="5"/>
  </si>
  <si>
    <t>*1：租税については、固定資産税や法人税等、税種別に記載すること</t>
    <rPh sb="3" eb="5">
      <t>ソゼイ</t>
    </rPh>
    <phoneticPr fontId="3"/>
  </si>
  <si>
    <t>*2：その他については、可能な範囲で具体的に記入すること</t>
    <rPh sb="3" eb="6">
      <t>ソノタ</t>
    </rPh>
    <rPh sb="12" eb="14">
      <t>カノウ</t>
    </rPh>
    <rPh sb="15" eb="17">
      <t>ハンイ</t>
    </rPh>
    <rPh sb="18" eb="21">
      <t>グタイテキ</t>
    </rPh>
    <rPh sb="22" eb="24">
      <t>キニュウ</t>
    </rPh>
    <phoneticPr fontId="3"/>
  </si>
  <si>
    <t>*3：行政財産使用料が発生する場合は、積算根拠を必ず記載すること</t>
    <rPh sb="3" eb="5">
      <t>ギョウセイ</t>
    </rPh>
    <rPh sb="5" eb="7">
      <t>ザイサン</t>
    </rPh>
    <rPh sb="7" eb="10">
      <t>シヨウリョウ</t>
    </rPh>
    <rPh sb="11" eb="13">
      <t>ハッセイ</t>
    </rPh>
    <rPh sb="15" eb="17">
      <t>バアイ</t>
    </rPh>
    <rPh sb="19" eb="21">
      <t>セキサン</t>
    </rPh>
    <rPh sb="21" eb="23">
      <t>コンキョ</t>
    </rPh>
    <rPh sb="24" eb="25">
      <t>カナラ</t>
    </rPh>
    <rPh sb="26" eb="28">
      <t>キサイ</t>
    </rPh>
    <phoneticPr fontId="3"/>
  </si>
  <si>
    <t>租税 *1</t>
    <rPh sb="0" eb="2">
      <t>ソゼイ</t>
    </rPh>
    <phoneticPr fontId="5"/>
  </si>
  <si>
    <t>その他 *2</t>
    <rPh sb="0" eb="3">
      <t>ソノタ</t>
    </rPh>
    <phoneticPr fontId="5"/>
  </si>
  <si>
    <t>　　（行政財産使用料 *3）</t>
    <rPh sb="3" eb="5">
      <t>ギョウセイ</t>
    </rPh>
    <rPh sb="5" eb="7">
      <t>ザイサン</t>
    </rPh>
    <rPh sb="7" eb="10">
      <t>シヨウリョウ</t>
    </rPh>
    <phoneticPr fontId="5"/>
  </si>
  <si>
    <t>指定熱源機器点検費 *1</t>
    <rPh sb="0" eb="2">
      <t>シテイ</t>
    </rPh>
    <rPh sb="2" eb="4">
      <t>ネツゲン</t>
    </rPh>
    <rPh sb="4" eb="5">
      <t>キ</t>
    </rPh>
    <rPh sb="5" eb="6">
      <t>キ</t>
    </rPh>
    <rPh sb="6" eb="8">
      <t>テンケン</t>
    </rPh>
    <rPh sb="8" eb="9">
      <t>ヒ</t>
    </rPh>
    <phoneticPr fontId="5"/>
  </si>
  <si>
    <t>指定熱源機器点検費削減額 *1</t>
    <rPh sb="0" eb="2">
      <t>シテイ</t>
    </rPh>
    <rPh sb="2" eb="4">
      <t>ネツゲン</t>
    </rPh>
    <rPh sb="4" eb="5">
      <t>キ</t>
    </rPh>
    <rPh sb="5" eb="6">
      <t>キ</t>
    </rPh>
    <rPh sb="6" eb="8">
      <t>テンケン</t>
    </rPh>
    <rPh sb="8" eb="9">
      <t>ヒ</t>
    </rPh>
    <rPh sb="9" eb="11">
      <t>サクゲン</t>
    </rPh>
    <rPh sb="11" eb="12">
      <t>ガク</t>
    </rPh>
    <phoneticPr fontId="5"/>
  </si>
  <si>
    <t>*1：指定熱源機器の更新がない場合は、0を記載すること</t>
    <rPh sb="3" eb="5">
      <t>シテイ</t>
    </rPh>
    <rPh sb="5" eb="7">
      <t>ネツゲン</t>
    </rPh>
    <rPh sb="7" eb="8">
      <t>キ</t>
    </rPh>
    <rPh sb="8" eb="9">
      <t>キ</t>
    </rPh>
    <rPh sb="10" eb="12">
      <t>コウシン</t>
    </rPh>
    <rPh sb="15" eb="17">
      <t>バアイ</t>
    </rPh>
    <rPh sb="21" eb="23">
      <t>キサイ</t>
    </rPh>
    <phoneticPr fontId="5"/>
  </si>
  <si>
    <t>固定資産税 *2</t>
    <rPh sb="0" eb="2">
      <t>コテイ</t>
    </rPh>
    <rPh sb="2" eb="5">
      <t>シサンゼイ</t>
    </rPh>
    <phoneticPr fontId="5"/>
  </si>
  <si>
    <t>法人税 *2</t>
    <rPh sb="0" eb="3">
      <t>ホウジンゼイ</t>
    </rPh>
    <phoneticPr fontId="5"/>
  </si>
  <si>
    <t>*2：固定資産税や法人税等、税種別に記載すること</t>
    <phoneticPr fontId="5"/>
  </si>
  <si>
    <t>注4）予定する補助金の有無別に示すこと</t>
    <phoneticPr fontId="5"/>
  </si>
  <si>
    <t>注1）その他の様式と関連のある項目の数値については整合を図ること</t>
    <phoneticPr fontId="5"/>
  </si>
  <si>
    <t>注2）可能な範囲で詳細に記入すること</t>
    <phoneticPr fontId="5"/>
  </si>
  <si>
    <t>*1：固定資産税や法人税等、税種別に記載すること</t>
    <rPh sb="3" eb="5">
      <t>コテイ</t>
    </rPh>
    <rPh sb="5" eb="8">
      <t>シサンゼイ</t>
    </rPh>
    <rPh sb="9" eb="12">
      <t>ホウジンゼイ</t>
    </rPh>
    <rPh sb="12" eb="13">
      <t>トウ</t>
    </rPh>
    <rPh sb="14" eb="15">
      <t>ゼイ</t>
    </rPh>
    <rPh sb="15" eb="17">
      <t>シュベツ</t>
    </rPh>
    <rPh sb="18" eb="20">
      <t>キサイ</t>
    </rPh>
    <phoneticPr fontId="5"/>
  </si>
  <si>
    <t>注1）その他の様式と関連のある項目の数値については整合を図ること</t>
    <rPh sb="0" eb="1">
      <t>チュウ</t>
    </rPh>
    <rPh sb="3" eb="6">
      <t>ソノタ</t>
    </rPh>
    <rPh sb="7" eb="9">
      <t>ヨウシキ</t>
    </rPh>
    <rPh sb="10" eb="12">
      <t>カンレン</t>
    </rPh>
    <rPh sb="15" eb="17">
      <t>コウモク</t>
    </rPh>
    <rPh sb="18" eb="20">
      <t>スウチ</t>
    </rPh>
    <rPh sb="25" eb="27">
      <t>セイゴウ</t>
    </rPh>
    <rPh sb="28" eb="29">
      <t>ハカ</t>
    </rPh>
    <phoneticPr fontId="5"/>
  </si>
  <si>
    <t>固定資産税 *1</t>
    <rPh sb="0" eb="2">
      <t>コテイ</t>
    </rPh>
    <rPh sb="2" eb="5">
      <t>シサンゼイ</t>
    </rPh>
    <phoneticPr fontId="5"/>
  </si>
  <si>
    <t>法人税 *1</t>
    <rPh sb="0" eb="3">
      <t>ホウジンゼイ</t>
    </rPh>
    <phoneticPr fontId="5"/>
  </si>
  <si>
    <t>*2：諸経費、人件費、保険料等、業務維持に必要な経費を記載すること</t>
    <rPh sb="3" eb="6">
      <t>ショケイヒ</t>
    </rPh>
    <rPh sb="7" eb="10">
      <t>ジンケンヒ</t>
    </rPh>
    <rPh sb="11" eb="13">
      <t>ホケン</t>
    </rPh>
    <rPh sb="13" eb="14">
      <t>リョウ</t>
    </rPh>
    <rPh sb="14" eb="15">
      <t>トウ</t>
    </rPh>
    <rPh sb="16" eb="18">
      <t>ギョウム</t>
    </rPh>
    <rPh sb="18" eb="20">
      <t>イジ</t>
    </rPh>
    <rPh sb="21" eb="23">
      <t>ヒツヨウ</t>
    </rPh>
    <rPh sb="24" eb="26">
      <t>ケイヒ</t>
    </rPh>
    <rPh sb="27" eb="29">
      <t>キサイ</t>
    </rPh>
    <phoneticPr fontId="5"/>
  </si>
  <si>
    <t>その他 *2</t>
    <rPh sb="2" eb="3">
      <t>タ</t>
    </rPh>
    <phoneticPr fontId="5"/>
  </si>
  <si>
    <t>注2）可能な範囲で詳細に記入すること</t>
    <rPh sb="3" eb="5">
      <t>カノウ</t>
    </rPh>
    <rPh sb="6" eb="8">
      <t>ハンイ</t>
    </rPh>
    <rPh sb="9" eb="11">
      <t>ショウサイ</t>
    </rPh>
    <rPh sb="12" eb="14">
      <t>キニュウ</t>
    </rPh>
    <phoneticPr fontId="5"/>
  </si>
  <si>
    <t>注3）維持管理費、その他等の項目の算出根拠は別紙に明記すること</t>
    <rPh sb="3" eb="5">
      <t>イジ</t>
    </rPh>
    <rPh sb="5" eb="8">
      <t>カンリヒ</t>
    </rPh>
    <rPh sb="9" eb="12">
      <t>ソノタ</t>
    </rPh>
    <rPh sb="12" eb="13">
      <t>トウ</t>
    </rPh>
    <rPh sb="14" eb="16">
      <t>コウモク</t>
    </rPh>
    <rPh sb="17" eb="19">
      <t>サンシュツ</t>
    </rPh>
    <rPh sb="19" eb="21">
      <t>コンキョ</t>
    </rPh>
    <rPh sb="22" eb="24">
      <t>ベッシ</t>
    </rPh>
    <rPh sb="25" eb="27">
      <t>メイキ</t>
    </rPh>
    <phoneticPr fontId="5"/>
  </si>
  <si>
    <t>追加点検費用等（契約終了後）</t>
    <rPh sb="0" eb="2">
      <t>ツイカ</t>
    </rPh>
    <rPh sb="2" eb="4">
      <t>テンケン</t>
    </rPh>
    <rPh sb="4" eb="7">
      <t>ヒヨウトウ</t>
    </rPh>
    <rPh sb="8" eb="10">
      <t>ケイヤク</t>
    </rPh>
    <rPh sb="10" eb="13">
      <t>シュウリョウゴ</t>
    </rPh>
    <phoneticPr fontId="5"/>
  </si>
  <si>
    <t>注3）EＳＣＯ契約期間と使用する金利を明示すること</t>
    <rPh sb="7" eb="9">
      <t>ケイヤク</t>
    </rPh>
    <rPh sb="9" eb="11">
      <t>キカン</t>
    </rPh>
    <rPh sb="12" eb="14">
      <t>シヨウ</t>
    </rPh>
    <rPh sb="16" eb="18">
      <t>キンリ</t>
    </rPh>
    <rPh sb="19" eb="21">
      <t>メイジ</t>
    </rPh>
    <phoneticPr fontId="5"/>
  </si>
  <si>
    <t>※直近３ヶ年での提案する補助事業の採択実績を記載</t>
    <phoneticPr fontId="5"/>
  </si>
  <si>
    <t>その他</t>
    <rPh sb="0" eb="3">
      <t>ソノタ</t>
    </rPh>
    <phoneticPr fontId="5"/>
  </si>
  <si>
    <t xml:space="preserve"> １次エネルギー
消費量削減量</t>
    <rPh sb="9" eb="12">
      <t>ショウヒリョウ</t>
    </rPh>
    <rPh sb="12" eb="14">
      <t>サクゲン</t>
    </rPh>
    <rPh sb="14" eb="15">
      <t>リョウ</t>
    </rPh>
    <phoneticPr fontId="5"/>
  </si>
  <si>
    <t>契約期間</t>
    <rPh sb="0" eb="2">
      <t>ケイヤク</t>
    </rPh>
    <rPh sb="2" eb="4">
      <t>キカン</t>
    </rPh>
    <phoneticPr fontId="5"/>
  </si>
  <si>
    <t>■削減量（※印刷不要）</t>
    <rPh sb="1" eb="3">
      <t>サクゲン</t>
    </rPh>
    <rPh sb="3" eb="4">
      <t>リョウ</t>
    </rPh>
    <rPh sb="6" eb="8">
      <t>インサツ</t>
    </rPh>
    <rPh sb="8" eb="10">
      <t>フヨウ</t>
    </rPh>
    <phoneticPr fontId="5"/>
  </si>
  <si>
    <t>削減量</t>
    <rPh sb="0" eb="2">
      <t>サクゲン</t>
    </rPh>
    <rPh sb="2" eb="3">
      <t>リョウ</t>
    </rPh>
    <phoneticPr fontId="5"/>
  </si>
  <si>
    <t>改修内容</t>
  </si>
  <si>
    <t>年間</t>
    <rPh sb="0" eb="1">
      <t>ネン</t>
    </rPh>
    <rPh sb="1" eb="2">
      <t>カン</t>
    </rPh>
    <phoneticPr fontId="5"/>
  </si>
  <si>
    <t>→契約最終年に上乗せ</t>
    <rPh sb="1" eb="3">
      <t>ケイヤク</t>
    </rPh>
    <rPh sb="3" eb="6">
      <t>サイシュウネン</t>
    </rPh>
    <rPh sb="7" eb="9">
      <t>ウワノ</t>
    </rPh>
    <phoneticPr fontId="5"/>
  </si>
  <si>
    <t>契約年数で割ったときの端数円／年＝</t>
    <rPh sb="0" eb="2">
      <t>ケイヤク</t>
    </rPh>
    <rPh sb="2" eb="4">
      <t>ネンスウ</t>
    </rPh>
    <rPh sb="5" eb="6">
      <t>ワ</t>
    </rPh>
    <rPh sb="11" eb="13">
      <t>ハスウ</t>
    </rPh>
    <rPh sb="13" eb="14">
      <t>エン</t>
    </rPh>
    <rPh sb="15" eb="16">
      <t>ネン</t>
    </rPh>
    <phoneticPr fontId="5"/>
  </si>
  <si>
    <t>端数処理円／契約年数＝</t>
    <rPh sb="0" eb="2">
      <t>ハスウ</t>
    </rPh>
    <rPh sb="2" eb="4">
      <t>ショリ</t>
    </rPh>
    <rPh sb="4" eb="5">
      <t>エン</t>
    </rPh>
    <rPh sb="6" eb="8">
      <t>ケイヤク</t>
    </rPh>
    <rPh sb="8" eb="10">
      <t>ネンスウ</t>
    </rPh>
    <phoneticPr fontId="5"/>
  </si>
  <si>
    <t>　（印刷不要）</t>
    <rPh sb="2" eb="4">
      <t>インサツ</t>
    </rPh>
    <rPh sb="4" eb="6">
      <t>フヨウ</t>
    </rPh>
    <phoneticPr fontId="5"/>
  </si>
  <si>
    <t>端数調整について　（印刷不要）</t>
    <rPh sb="0" eb="2">
      <t>ハスウ</t>
    </rPh>
    <rPh sb="2" eb="4">
      <t>チョウセイ</t>
    </rPh>
    <rPh sb="10" eb="12">
      <t>インサツ</t>
    </rPh>
    <rPh sb="12" eb="14">
      <t>フヨウ</t>
    </rPh>
    <phoneticPr fontId="5"/>
  </si>
  <si>
    <t>契約関連経費（印紙代を除く）、所有権移転費など</t>
    <phoneticPr fontId="5"/>
  </si>
  <si>
    <r>
      <t>CO</t>
    </r>
    <r>
      <rPr>
        <sz val="9"/>
        <rFont val="ＭＳ Ｐゴシック"/>
        <family val="3"/>
        <charset val="128"/>
      </rPr>
      <t>2</t>
    </r>
    <r>
      <rPr>
        <sz val="12"/>
        <rFont val="ＭＳ Ｐゴシック"/>
        <family val="3"/>
        <charset val="128"/>
      </rPr>
      <t>排出係数</t>
    </r>
    <phoneticPr fontId="5"/>
  </si>
  <si>
    <r>
      <t xml:space="preserve"> kg-CO</t>
    </r>
    <r>
      <rPr>
        <sz val="9"/>
        <rFont val="ＭＳ Ｐゴシック"/>
        <family val="3"/>
        <charset val="128"/>
      </rPr>
      <t>2</t>
    </r>
    <r>
      <rPr>
        <sz val="12"/>
        <rFont val="ＭＳ Ｐゴシック"/>
        <family val="3"/>
        <charset val="128"/>
      </rPr>
      <t>/kWh</t>
    </r>
    <phoneticPr fontId="5"/>
  </si>
  <si>
    <r>
      <t>[kg-CO</t>
    </r>
    <r>
      <rPr>
        <sz val="9"/>
        <rFont val="ＭＳ Ｐゴシック"/>
        <family val="3"/>
        <charset val="128"/>
      </rPr>
      <t>2</t>
    </r>
    <r>
      <rPr>
        <sz val="12"/>
        <rFont val="ＭＳ Ｐゴシック"/>
        <family val="3"/>
        <charset val="128"/>
      </rPr>
      <t>/年]</t>
    </r>
    <phoneticPr fontId="5"/>
  </si>
  <si>
    <r>
      <t>MJ/Nm</t>
    </r>
    <r>
      <rPr>
        <vertAlign val="superscript"/>
        <sz val="12"/>
        <rFont val="ＭＳ Ｐゴシック"/>
        <family val="3"/>
        <charset val="128"/>
      </rPr>
      <t>3</t>
    </r>
    <phoneticPr fontId="5"/>
  </si>
  <si>
    <r>
      <t xml:space="preserve"> kg-CO</t>
    </r>
    <r>
      <rPr>
        <sz val="9"/>
        <rFont val="ＭＳ Ｐゴシック"/>
        <family val="3"/>
        <charset val="128"/>
      </rPr>
      <t>2</t>
    </r>
    <r>
      <rPr>
        <sz val="12"/>
        <rFont val="ＭＳ Ｐゴシック"/>
        <family val="3"/>
        <charset val="128"/>
      </rPr>
      <t>/Nm</t>
    </r>
    <r>
      <rPr>
        <vertAlign val="superscript"/>
        <sz val="12"/>
        <rFont val="ＭＳ Ｐゴシック"/>
        <family val="3"/>
        <charset val="128"/>
      </rPr>
      <t>3</t>
    </r>
    <phoneticPr fontId="5"/>
  </si>
  <si>
    <r>
      <t xml:space="preserve"> kg-CO</t>
    </r>
    <r>
      <rPr>
        <sz val="9"/>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5"/>
  </si>
  <si>
    <r>
      <t xml:space="preserve"> kg-CO</t>
    </r>
    <r>
      <rPr>
        <sz val="9"/>
        <rFont val="ＭＳ Ｐゴシック"/>
        <family val="3"/>
        <charset val="128"/>
      </rPr>
      <t>2</t>
    </r>
    <r>
      <rPr>
        <sz val="12"/>
        <rFont val="ＭＳ Ｐゴシック"/>
        <family val="3"/>
        <charset val="128"/>
      </rPr>
      <t>/l</t>
    </r>
    <phoneticPr fontId="5"/>
  </si>
  <si>
    <r>
      <t xml:space="preserve"> CO2排出量 [kg-CO</t>
    </r>
    <r>
      <rPr>
        <sz val="9"/>
        <rFont val="ＭＳ Ｐゴシック"/>
        <family val="3"/>
        <charset val="128"/>
      </rPr>
      <t>2</t>
    </r>
    <r>
      <rPr>
        <sz val="12"/>
        <rFont val="ＭＳ Ｐゴシック"/>
        <family val="3"/>
        <charset val="128"/>
      </rPr>
      <t>/年]</t>
    </r>
    <phoneticPr fontId="5"/>
  </si>
  <si>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5"/>
  </si>
  <si>
    <r>
      <t xml:space="preserve"> CO</t>
    </r>
    <r>
      <rPr>
        <sz val="9"/>
        <rFont val="ＭＳ Ｐゴシック"/>
        <family val="3"/>
        <charset val="128"/>
        <scheme val="minor"/>
      </rPr>
      <t>2</t>
    </r>
    <r>
      <rPr>
        <sz val="11"/>
        <rFont val="ＭＳ Ｐゴシック"/>
        <family val="3"/>
        <charset val="128"/>
        <scheme val="minor"/>
      </rPr>
      <t>排出量 [kg-CO</t>
    </r>
    <r>
      <rPr>
        <sz val="9"/>
        <rFont val="ＭＳ Ｐゴシック"/>
        <family val="3"/>
        <charset val="128"/>
        <scheme val="minor"/>
      </rPr>
      <t>2</t>
    </r>
    <r>
      <rPr>
        <sz val="11"/>
        <rFont val="ＭＳ Ｐゴシック"/>
        <family val="3"/>
        <charset val="128"/>
        <scheme val="minor"/>
      </rPr>
      <t>/年]</t>
    </r>
    <phoneticPr fontId="5"/>
  </si>
  <si>
    <r>
      <t>CO</t>
    </r>
    <r>
      <rPr>
        <sz val="9"/>
        <rFont val="ＭＳ Ｐゴシック"/>
        <family val="3"/>
        <charset val="128"/>
      </rPr>
      <t>2</t>
    </r>
    <r>
      <rPr>
        <sz val="12"/>
        <rFont val="ＭＳ Ｐゴシック"/>
        <family val="3"/>
        <charset val="128"/>
      </rPr>
      <t>排出係数</t>
    </r>
    <phoneticPr fontId="5"/>
  </si>
  <si>
    <r>
      <t xml:space="preserve"> kg-CO</t>
    </r>
    <r>
      <rPr>
        <sz val="9"/>
        <rFont val="ＭＳ Ｐゴシック"/>
        <family val="3"/>
        <charset val="128"/>
      </rPr>
      <t>2</t>
    </r>
    <r>
      <rPr>
        <sz val="12"/>
        <rFont val="ＭＳ Ｐゴシック"/>
        <family val="3"/>
        <charset val="128"/>
      </rPr>
      <t>/kWh</t>
    </r>
    <phoneticPr fontId="5"/>
  </si>
  <si>
    <r>
      <t>[kg-CO</t>
    </r>
    <r>
      <rPr>
        <sz val="9"/>
        <rFont val="ＭＳ Ｐゴシック"/>
        <family val="3"/>
        <charset val="128"/>
      </rPr>
      <t>2</t>
    </r>
    <r>
      <rPr>
        <sz val="12"/>
        <rFont val="ＭＳ Ｐゴシック"/>
        <family val="3"/>
        <charset val="128"/>
      </rPr>
      <t>/年]</t>
    </r>
    <phoneticPr fontId="5"/>
  </si>
  <si>
    <r>
      <t>MJ/Nm</t>
    </r>
    <r>
      <rPr>
        <vertAlign val="superscript"/>
        <sz val="12"/>
        <rFont val="ＭＳ Ｐゴシック"/>
        <family val="3"/>
        <charset val="128"/>
      </rPr>
      <t>3</t>
    </r>
    <phoneticPr fontId="5"/>
  </si>
  <si>
    <r>
      <t xml:space="preserve"> kg-CO</t>
    </r>
    <r>
      <rPr>
        <sz val="9"/>
        <rFont val="ＭＳ Ｐゴシック"/>
        <family val="3"/>
        <charset val="128"/>
      </rPr>
      <t>2</t>
    </r>
    <r>
      <rPr>
        <sz val="12"/>
        <rFont val="ＭＳ Ｐゴシック"/>
        <family val="3"/>
        <charset val="128"/>
      </rPr>
      <t>/Nm</t>
    </r>
    <r>
      <rPr>
        <vertAlign val="superscript"/>
        <sz val="12"/>
        <rFont val="ＭＳ Ｐゴシック"/>
        <family val="3"/>
        <charset val="128"/>
      </rPr>
      <t>3</t>
    </r>
    <phoneticPr fontId="5"/>
  </si>
  <si>
    <r>
      <t xml:space="preserve"> kg-CO</t>
    </r>
    <r>
      <rPr>
        <sz val="9"/>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5"/>
  </si>
  <si>
    <r>
      <t xml:space="preserve"> kg-CO</t>
    </r>
    <r>
      <rPr>
        <sz val="9"/>
        <rFont val="ＭＳ Ｐゴシック"/>
        <family val="3"/>
        <charset val="128"/>
      </rPr>
      <t>2</t>
    </r>
    <r>
      <rPr>
        <sz val="12"/>
        <rFont val="ＭＳ Ｐゴシック"/>
        <family val="3"/>
        <charset val="128"/>
      </rPr>
      <t>/l</t>
    </r>
    <phoneticPr fontId="5"/>
  </si>
  <si>
    <r>
      <t xml:space="preserve"> CO2排出量 [kg-CO</t>
    </r>
    <r>
      <rPr>
        <sz val="9"/>
        <rFont val="ＭＳ Ｐゴシック"/>
        <family val="3"/>
        <charset val="128"/>
      </rPr>
      <t>2</t>
    </r>
    <r>
      <rPr>
        <sz val="12"/>
        <rFont val="ＭＳ Ｐゴシック"/>
        <family val="3"/>
        <charset val="128"/>
      </rPr>
      <t>/年]</t>
    </r>
    <phoneticPr fontId="5"/>
  </si>
  <si>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5"/>
  </si>
  <si>
    <r>
      <t xml:space="preserve"> CO</t>
    </r>
    <r>
      <rPr>
        <sz val="9"/>
        <rFont val="ＭＳ Ｐゴシック"/>
        <family val="3"/>
        <charset val="128"/>
        <scheme val="minor"/>
      </rPr>
      <t>2</t>
    </r>
    <r>
      <rPr>
        <sz val="11"/>
        <rFont val="ＭＳ Ｐゴシック"/>
        <family val="3"/>
        <charset val="128"/>
        <scheme val="minor"/>
      </rPr>
      <t>排出量 [kg-CO</t>
    </r>
    <r>
      <rPr>
        <sz val="9"/>
        <rFont val="ＭＳ Ｐゴシック"/>
        <family val="3"/>
        <charset val="128"/>
        <scheme val="minor"/>
      </rPr>
      <t>2</t>
    </r>
    <r>
      <rPr>
        <sz val="11"/>
        <rFont val="ＭＳ Ｐゴシック"/>
        <family val="3"/>
        <charset val="128"/>
        <scheme val="minor"/>
      </rPr>
      <t>/年]</t>
    </r>
    <phoneticPr fontId="5"/>
  </si>
  <si>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5"/>
  </si>
  <si>
    <r>
      <t>直接工事費　（科目別内訳書）　（補助金　</t>
    </r>
    <r>
      <rPr>
        <u/>
        <sz val="11"/>
        <rFont val="ＭＳ Ｐゴシック"/>
        <family val="3"/>
        <charset val="128"/>
      </rPr>
      <t xml:space="preserve"> 有 　／ 無</t>
    </r>
    <r>
      <rPr>
        <sz val="11"/>
        <rFont val="ＭＳ Ｐゴシック"/>
        <family val="3"/>
        <charset val="128"/>
      </rPr>
      <t xml:space="preserve"> )</t>
    </r>
    <rPh sb="7" eb="8">
      <t>カ</t>
    </rPh>
    <phoneticPr fontId="5"/>
  </si>
  <si>
    <t>：有／無、</t>
    <rPh sb="1" eb="2">
      <t>アリ</t>
    </rPh>
    <rPh sb="3" eb="4">
      <t>ナ</t>
    </rPh>
    <phoneticPr fontId="5"/>
  </si>
  <si>
    <t>階数</t>
    <rPh sb="0" eb="2">
      <t>カイスウ</t>
    </rPh>
    <phoneticPr fontId="85"/>
  </si>
  <si>
    <t>No.</t>
    <phoneticPr fontId="85"/>
  </si>
  <si>
    <t>部屋名称</t>
    <rPh sb="0" eb="2">
      <t>ヘヤ</t>
    </rPh>
    <rPh sb="2" eb="4">
      <t>メイショウ</t>
    </rPh>
    <phoneticPr fontId="85"/>
  </si>
  <si>
    <t>使用状況</t>
    <rPh sb="0" eb="2">
      <t>シヨウ</t>
    </rPh>
    <rPh sb="2" eb="4">
      <t>ジョウキョウ</t>
    </rPh>
    <phoneticPr fontId="87"/>
  </si>
  <si>
    <t>改修予定品番</t>
    <rPh sb="0" eb="2">
      <t>カイシュウ</t>
    </rPh>
    <rPh sb="2" eb="4">
      <t>ヨテイ</t>
    </rPh>
    <rPh sb="4" eb="6">
      <t>ヒンバン</t>
    </rPh>
    <phoneticPr fontId="85"/>
  </si>
  <si>
    <t>台数</t>
    <rPh sb="0" eb="2">
      <t>ダイスウ</t>
    </rPh>
    <phoneticPr fontId="85"/>
  </si>
  <si>
    <t>機器消費電力</t>
    <rPh sb="0" eb="2">
      <t>キキ</t>
    </rPh>
    <rPh sb="2" eb="4">
      <t>ショウヒ</t>
    </rPh>
    <rPh sb="4" eb="6">
      <t>デンリョク</t>
    </rPh>
    <phoneticPr fontId="85"/>
  </si>
  <si>
    <t>年間消費電力</t>
    <rPh sb="0" eb="2">
      <t>ネンカン</t>
    </rPh>
    <rPh sb="2" eb="4">
      <t>ショウヒ</t>
    </rPh>
    <rPh sb="4" eb="6">
      <t>デンリョク</t>
    </rPh>
    <phoneticPr fontId="85"/>
  </si>
  <si>
    <t>削減量</t>
    <rPh sb="0" eb="2">
      <t>サクゲン</t>
    </rPh>
    <rPh sb="2" eb="3">
      <t>リョウ</t>
    </rPh>
    <phoneticPr fontId="85"/>
  </si>
  <si>
    <t>1日平均
点灯時間（h）</t>
    <rPh sb="2" eb="4">
      <t>ヘイキン</t>
    </rPh>
    <rPh sb="6" eb="7">
      <t>ヒ</t>
    </rPh>
    <rPh sb="7" eb="9">
      <t>ジカン</t>
    </rPh>
    <phoneticPr fontId="85"/>
  </si>
  <si>
    <t>点灯日数（h）</t>
    <rPh sb="0" eb="2">
      <t>テントウ</t>
    </rPh>
    <rPh sb="2" eb="4">
      <t>ニッスウ</t>
    </rPh>
    <phoneticPr fontId="85"/>
  </si>
  <si>
    <t>年間総点
灯時間（h/年）</t>
    <rPh sb="0" eb="2">
      <t>ネンカン</t>
    </rPh>
    <rPh sb="2" eb="3">
      <t>ソウ</t>
    </rPh>
    <rPh sb="3" eb="4">
      <t>テン</t>
    </rPh>
    <rPh sb="5" eb="6">
      <t>ヒ</t>
    </rPh>
    <rPh sb="6" eb="8">
      <t>ジカン</t>
    </rPh>
    <rPh sb="11" eb="12">
      <t>ネン</t>
    </rPh>
    <phoneticPr fontId="85"/>
  </si>
  <si>
    <t>既設（W/台）</t>
    <rPh sb="0" eb="2">
      <t>キセツ</t>
    </rPh>
    <rPh sb="5" eb="6">
      <t>ダイ</t>
    </rPh>
    <phoneticPr fontId="85"/>
  </si>
  <si>
    <t>新設（W/台）</t>
    <rPh sb="0" eb="2">
      <t>シンセツ</t>
    </rPh>
    <rPh sb="5" eb="6">
      <t>ダイ</t>
    </rPh>
    <phoneticPr fontId="85"/>
  </si>
  <si>
    <t>年間消削減
電力量（kWh/年）</t>
    <rPh sb="0" eb="2">
      <t>ネンカン</t>
    </rPh>
    <rPh sb="3" eb="5">
      <t>サクゲン</t>
    </rPh>
    <rPh sb="6" eb="8">
      <t>デンリョク</t>
    </rPh>
    <rPh sb="8" eb="9">
      <t>リョウ</t>
    </rPh>
    <rPh sb="14" eb="15">
      <t>ネン</t>
    </rPh>
    <phoneticPr fontId="85"/>
  </si>
  <si>
    <t>合計</t>
    <rPh sb="0" eb="2">
      <t>ゴウケイ</t>
    </rPh>
    <phoneticPr fontId="85"/>
  </si>
  <si>
    <t>■行政財産使用料</t>
    <rPh sb="1" eb="3">
      <t>ギョウセイ</t>
    </rPh>
    <rPh sb="3" eb="5">
      <t>ザイサン</t>
    </rPh>
    <rPh sb="5" eb="8">
      <t>シヨウリョウ</t>
    </rPh>
    <phoneticPr fontId="5"/>
  </si>
  <si>
    <t>設置箇所</t>
    <rPh sb="0" eb="2">
      <t>セッチ</t>
    </rPh>
    <rPh sb="2" eb="4">
      <t>カショ</t>
    </rPh>
    <phoneticPr fontId="5"/>
  </si>
  <si>
    <r>
      <t>単価</t>
    </r>
    <r>
      <rPr>
        <vertAlign val="superscript"/>
        <sz val="11"/>
        <rFont val="ＭＳ Ｐゴシック"/>
        <family val="3"/>
        <charset val="128"/>
      </rPr>
      <t>※1</t>
    </r>
    <r>
      <rPr>
        <sz val="11"/>
        <rFont val="ＭＳ Ｐゴシック"/>
        <family val="3"/>
        <charset val="128"/>
      </rPr>
      <t xml:space="preserve">
　（円/㎡）</t>
    </r>
    <rPh sb="0" eb="2">
      <t>タンカ</t>
    </rPh>
    <phoneticPr fontId="5"/>
  </si>
  <si>
    <r>
      <t>占有面積
（㎡）</t>
    </r>
    <r>
      <rPr>
        <vertAlign val="superscript"/>
        <sz val="11"/>
        <rFont val="ＭＳ Ｐゴシック"/>
        <family val="3"/>
        <charset val="128"/>
      </rPr>
      <t>※2</t>
    </r>
    <rPh sb="0" eb="2">
      <t>センユウ</t>
    </rPh>
    <rPh sb="2" eb="4">
      <t>メンセキ</t>
    </rPh>
    <phoneticPr fontId="5"/>
  </si>
  <si>
    <t>行政財産使用料
（円/各年）</t>
    <rPh sb="0" eb="2">
      <t>ギョウセイ</t>
    </rPh>
    <rPh sb="2" eb="4">
      <t>ザイサン</t>
    </rPh>
    <rPh sb="4" eb="7">
      <t>シヨウリョウ</t>
    </rPh>
    <rPh sb="9" eb="10">
      <t>エン</t>
    </rPh>
    <rPh sb="11" eb="12">
      <t>カク</t>
    </rPh>
    <rPh sb="12" eb="13">
      <t>ネン</t>
    </rPh>
    <phoneticPr fontId="5"/>
  </si>
  <si>
    <t>※２　占有面積は、小数第２位まで記入のこと。（小数第３位以下は切り捨て）</t>
    <rPh sb="3" eb="5">
      <t>センユウ</t>
    </rPh>
    <rPh sb="5" eb="7">
      <t>メンセキ</t>
    </rPh>
    <rPh sb="9" eb="11">
      <t>ショウスウ</t>
    </rPh>
    <rPh sb="11" eb="12">
      <t>ダイ</t>
    </rPh>
    <rPh sb="13" eb="14">
      <t>イ</t>
    </rPh>
    <rPh sb="16" eb="18">
      <t>キニュウ</t>
    </rPh>
    <rPh sb="23" eb="25">
      <t>ショウスウ</t>
    </rPh>
    <rPh sb="25" eb="26">
      <t>ダイ</t>
    </rPh>
    <rPh sb="27" eb="28">
      <t>イ</t>
    </rPh>
    <rPh sb="28" eb="30">
      <t>イカ</t>
    </rPh>
    <rPh sb="31" eb="32">
      <t>キ</t>
    </rPh>
    <rPh sb="33" eb="34">
      <t>ス</t>
    </rPh>
    <phoneticPr fontId="5"/>
  </si>
  <si>
    <t>■工事費利益加算額</t>
    <rPh sb="1" eb="4">
      <t>コウジヒ</t>
    </rPh>
    <rPh sb="4" eb="6">
      <t>リエキ</t>
    </rPh>
    <rPh sb="6" eb="9">
      <t>カサンガク</t>
    </rPh>
    <phoneticPr fontId="5"/>
  </si>
  <si>
    <t>＜空調熱源機器＞</t>
    <rPh sb="1" eb="2">
      <t>クウ</t>
    </rPh>
    <rPh sb="2" eb="3">
      <t>チョウ</t>
    </rPh>
    <rPh sb="3" eb="5">
      <t>ネツゲン</t>
    </rPh>
    <rPh sb="5" eb="6">
      <t>キ</t>
    </rPh>
    <rPh sb="6" eb="7">
      <t>キ</t>
    </rPh>
    <phoneticPr fontId="5"/>
  </si>
  <si>
    <r>
      <t>単価　（円/台）</t>
    </r>
    <r>
      <rPr>
        <vertAlign val="superscript"/>
        <sz val="11"/>
        <rFont val="ＭＳ Ｐゴシック"/>
        <family val="3"/>
        <charset val="128"/>
      </rPr>
      <t>※1</t>
    </r>
    <rPh sb="0" eb="2">
      <t>タンカ</t>
    </rPh>
    <rPh sb="6" eb="7">
      <t>ダイ</t>
    </rPh>
    <phoneticPr fontId="5"/>
  </si>
  <si>
    <t>個数
（台）</t>
    <rPh sb="0" eb="2">
      <t>コスウ</t>
    </rPh>
    <rPh sb="4" eb="5">
      <t>ダイ</t>
    </rPh>
    <phoneticPr fontId="5"/>
  </si>
  <si>
    <t>利益加算額
（円/各年）</t>
    <rPh sb="0" eb="2">
      <t>リエキ</t>
    </rPh>
    <rPh sb="2" eb="5">
      <t>カサンガク</t>
    </rPh>
    <rPh sb="7" eb="8">
      <t>エン</t>
    </rPh>
    <rPh sb="9" eb="10">
      <t>カク</t>
    </rPh>
    <rPh sb="10" eb="11">
      <t>ネン</t>
    </rPh>
    <phoneticPr fontId="5"/>
  </si>
  <si>
    <t>利益加算額
（円/15年）</t>
    <rPh sb="0" eb="2">
      <t>リエキ</t>
    </rPh>
    <rPh sb="2" eb="5">
      <t>カサンガク</t>
    </rPh>
    <rPh sb="7" eb="8">
      <t>エン</t>
    </rPh>
    <rPh sb="11" eb="12">
      <t>ネン</t>
    </rPh>
    <phoneticPr fontId="5"/>
  </si>
  <si>
    <t>＜個別空調機＞</t>
    <rPh sb="1" eb="3">
      <t>コベツ</t>
    </rPh>
    <rPh sb="3" eb="4">
      <t>クウ</t>
    </rPh>
    <rPh sb="4" eb="5">
      <t>チョウ</t>
    </rPh>
    <rPh sb="5" eb="6">
      <t>キ</t>
    </rPh>
    <phoneticPr fontId="5"/>
  </si>
  <si>
    <r>
      <t>単価</t>
    </r>
    <r>
      <rPr>
        <vertAlign val="superscript"/>
        <sz val="11"/>
        <rFont val="ＭＳ Ｐゴシック"/>
        <family val="3"/>
        <charset val="128"/>
      </rPr>
      <t>※1</t>
    </r>
    <r>
      <rPr>
        <sz val="11"/>
        <rFont val="ＭＳ Ｐゴシック"/>
        <family val="3"/>
        <charset val="128"/>
      </rPr>
      <t xml:space="preserve">
（円/kW）</t>
    </r>
    <rPh sb="0" eb="2">
      <t>タンカ</t>
    </rPh>
    <rPh sb="6" eb="7">
      <t>エン</t>
    </rPh>
    <phoneticPr fontId="5"/>
  </si>
  <si>
    <t>能力
（kW/台）</t>
    <rPh sb="0" eb="2">
      <t>ノウリョク</t>
    </rPh>
    <rPh sb="7" eb="8">
      <t>ダイ</t>
    </rPh>
    <phoneticPr fontId="5"/>
  </si>
  <si>
    <t>＜その他＞</t>
    <rPh sb="3" eb="4">
      <t>タ</t>
    </rPh>
    <phoneticPr fontId="5"/>
  </si>
  <si>
    <r>
      <t>単価　（円/式）</t>
    </r>
    <r>
      <rPr>
        <vertAlign val="superscript"/>
        <sz val="11"/>
        <rFont val="ＭＳ Ｐゴシック"/>
        <family val="3"/>
        <charset val="128"/>
      </rPr>
      <t>※1</t>
    </r>
    <rPh sb="0" eb="2">
      <t>タンカ</t>
    </rPh>
    <rPh sb="6" eb="7">
      <t>シキ</t>
    </rPh>
    <phoneticPr fontId="5"/>
  </si>
  <si>
    <t>個数
（式）</t>
    <rPh sb="0" eb="2">
      <t>コスウ</t>
    </rPh>
    <rPh sb="4" eb="5">
      <t>シキ</t>
    </rPh>
    <phoneticPr fontId="5"/>
  </si>
  <si>
    <t>３．　その他、検討中の資金調達手法</t>
    <rPh sb="3" eb="6">
      <t>ソノタ</t>
    </rPh>
    <rPh sb="7" eb="10">
      <t>ケントウチュウ</t>
    </rPh>
    <rPh sb="11" eb="13">
      <t>シキン</t>
    </rPh>
    <rPh sb="13" eb="15">
      <t>チョウタツ</t>
    </rPh>
    <rPh sb="15" eb="17">
      <t>シュホウ</t>
    </rPh>
    <phoneticPr fontId="5"/>
  </si>
  <si>
    <t>[円／年]</t>
    <phoneticPr fontId="5"/>
  </si>
  <si>
    <t>維持管理費見積書（税込）</t>
    <rPh sb="0" eb="2">
      <t>イジ</t>
    </rPh>
    <rPh sb="9" eb="11">
      <t>ゼイコ</t>
    </rPh>
    <phoneticPr fontId="6"/>
  </si>
  <si>
    <t>計測・検証費見積書（税込）</t>
    <rPh sb="10" eb="12">
      <t>ゼイコ</t>
    </rPh>
    <phoneticPr fontId="17"/>
  </si>
  <si>
    <t>（参考）計測機器設置費（税込）</t>
    <rPh sb="1" eb="3">
      <t>サンコウ</t>
    </rPh>
    <rPh sb="4" eb="6">
      <t>ケイソク</t>
    </rPh>
    <rPh sb="6" eb="8">
      <t>キキ</t>
    </rPh>
    <rPh sb="8" eb="10">
      <t>セッチ</t>
    </rPh>
    <rPh sb="10" eb="11">
      <t>ヒ</t>
    </rPh>
    <rPh sb="12" eb="14">
      <t>ゼイコ</t>
    </rPh>
    <phoneticPr fontId="17"/>
  </si>
  <si>
    <t>運転管理費見積書（税込）</t>
    <rPh sb="9" eb="11">
      <t>ゼイコ</t>
    </rPh>
    <phoneticPr fontId="5"/>
  </si>
  <si>
    <t>○○○○○○○○○○○ＥＳＣＯ事業</t>
  </si>
  <si>
    <t>ＥＳＣＯ事業資金計画書</t>
    <rPh sb="4" eb="6">
      <t>ジギョウ</t>
    </rPh>
    <rPh sb="6" eb="8">
      <t>シキン</t>
    </rPh>
    <rPh sb="8" eb="11">
      <t>ケイカクショ</t>
    </rPh>
    <phoneticPr fontId="5"/>
  </si>
  <si>
    <t>ＥＳＣＯ技術提案書</t>
    <rPh sb="4" eb="6">
      <t>ギジュツ</t>
    </rPh>
    <rPh sb="6" eb="8">
      <t>テイアン</t>
    </rPh>
    <rPh sb="8" eb="9">
      <t>ショ</t>
    </rPh>
    <phoneticPr fontId="5"/>
  </si>
  <si>
    <t>ＥＳＣＯ設備維持管理提案書</t>
    <rPh sb="4" eb="6">
      <t>セツビ</t>
    </rPh>
    <rPh sb="6" eb="8">
      <t>イジ</t>
    </rPh>
    <rPh sb="8" eb="10">
      <t>カンリ</t>
    </rPh>
    <rPh sb="10" eb="12">
      <t>テイアン</t>
    </rPh>
    <rPh sb="12" eb="13">
      <t>ショ</t>
    </rPh>
    <phoneticPr fontId="5"/>
  </si>
  <si>
    <t>ＥＳＣＯ事業工事費積算書</t>
  </si>
  <si>
    <t>に係るＥＳＣＯ提案</t>
    <rPh sb="1" eb="2">
      <t>カカ</t>
    </rPh>
    <rPh sb="7" eb="9">
      <t>テイアン</t>
    </rPh>
    <phoneticPr fontId="5"/>
  </si>
  <si>
    <t>　　様式9-7において設定した「ＥＳＣＯ利益」の考え方について（設定した利益率が妥当と考えた理由）。</t>
    <rPh sb="2" eb="4">
      <t>ヨウシキ</t>
    </rPh>
    <rPh sb="11" eb="13">
      <t>セッテイ</t>
    </rPh>
    <rPh sb="20" eb="22">
      <t>リエキ</t>
    </rPh>
    <rPh sb="24" eb="25">
      <t>カンガ</t>
    </rPh>
    <rPh sb="26" eb="27">
      <t>カタ</t>
    </rPh>
    <rPh sb="32" eb="34">
      <t>セッテイ</t>
    </rPh>
    <rPh sb="36" eb="38">
      <t>リエキ</t>
    </rPh>
    <rPh sb="38" eb="39">
      <t>リツ</t>
    </rPh>
    <rPh sb="40" eb="42">
      <t>ダトウ</t>
    </rPh>
    <rPh sb="43" eb="44">
      <t>カンガ</t>
    </rPh>
    <rPh sb="46" eb="48">
      <t>リユウ</t>
    </rPh>
    <phoneticPr fontId="5"/>
  </si>
  <si>
    <t>ＥＳＣＯ技術提案書目次</t>
    <rPh sb="4" eb="5">
      <t>ワザ</t>
    </rPh>
    <rPh sb="5" eb="6">
      <t>ジュツ</t>
    </rPh>
    <rPh sb="6" eb="7">
      <t>ツツミ</t>
    </rPh>
    <rPh sb="7" eb="8">
      <t>アン</t>
    </rPh>
    <rPh sb="8" eb="9">
      <t>ショ</t>
    </rPh>
    <rPh sb="9" eb="10">
      <t>メ</t>
    </rPh>
    <rPh sb="10" eb="11">
      <t>ツギ</t>
    </rPh>
    <phoneticPr fontId="5"/>
  </si>
  <si>
    <t>・本ＥＳＣＯ事業にかかる普及啓発の取り組み</t>
    <rPh sb="0" eb="1">
      <t>ホン</t>
    </rPh>
    <rPh sb="5" eb="7">
      <t>ジギョウ</t>
    </rPh>
    <rPh sb="11" eb="13">
      <t>フキュウ</t>
    </rPh>
    <rPh sb="13" eb="15">
      <t>ケイハツ</t>
    </rPh>
    <rPh sb="16" eb="17">
      <t>ト</t>
    </rPh>
    <rPh sb="18" eb="19">
      <t>ク</t>
    </rPh>
    <phoneticPr fontId="5"/>
  </si>
  <si>
    <t>・ＥＳＣＯ契約期間終了後の対応について</t>
    <rPh sb="5" eb="7">
      <t>キカン</t>
    </rPh>
    <rPh sb="7" eb="10">
      <t>シュウリョウゴ</t>
    </rPh>
    <rPh sb="11" eb="13">
      <t>タイオウ</t>
    </rPh>
    <phoneticPr fontId="4"/>
  </si>
  <si>
    <t xml:space="preserve"> ※指定熱源機器の更新がある場合のみ、特記ＥＳＣＯ提案募集要項に示す額を記入のこと</t>
  </si>
  <si>
    <t xml:space="preserve"> ⑥ＥＳＣＯサービス料 [円/年]　</t>
    <rPh sb="10" eb="11">
      <t>リョウ</t>
    </rPh>
    <phoneticPr fontId="5"/>
  </si>
  <si>
    <t>ＥＳＣＯ設備の維持管理業務に関する計画を示す。</t>
    <rPh sb="7" eb="9">
      <t>イジ</t>
    </rPh>
    <rPh sb="9" eb="11">
      <t>カンリ</t>
    </rPh>
    <rPh sb="11" eb="13">
      <t>ギョウム</t>
    </rPh>
    <rPh sb="17" eb="19">
      <t>ケイカク</t>
    </rPh>
    <phoneticPr fontId="6"/>
  </si>
  <si>
    <t>また、ＥＳＣＯ設備に関する維持管理費用は全てＥＳＣＯ事業者の負担とする。</t>
    <rPh sb="7" eb="9">
      <t>セツビ</t>
    </rPh>
    <rPh sb="10" eb="11">
      <t>カン</t>
    </rPh>
    <rPh sb="13" eb="15">
      <t>イジ</t>
    </rPh>
    <rPh sb="15" eb="17">
      <t>カンリ</t>
    </rPh>
    <rPh sb="17" eb="19">
      <t>ヒヨウ</t>
    </rPh>
    <rPh sb="20" eb="21">
      <t>スベ</t>
    </rPh>
    <rPh sb="26" eb="29">
      <t>ジギョウシャ</t>
    </rPh>
    <rPh sb="30" eb="32">
      <t>フタン</t>
    </rPh>
    <phoneticPr fontId="6"/>
  </si>
  <si>
    <t>ＥＳＣＯ設備及び本府の既存設備に関する適切な運転管理指針（案）を示す。</t>
  </si>
  <si>
    <t>提案するＥＳＣＯ設備等の設置箇所図を示す。</t>
    <rPh sb="8" eb="10">
      <t>セツビ</t>
    </rPh>
    <rPh sb="10" eb="11">
      <t>トウ</t>
    </rPh>
    <rPh sb="12" eb="14">
      <t>セッチ</t>
    </rPh>
    <rPh sb="14" eb="16">
      <t>カショ</t>
    </rPh>
    <rPh sb="16" eb="17">
      <t>ズ</t>
    </rPh>
    <phoneticPr fontId="24"/>
  </si>
  <si>
    <t>　（15年間の利益総額のうち、指定機器の更新による加算利益分
　（特記ＥＳＣＯ提案募集要項による））</t>
    <rPh sb="4" eb="6">
      <t>ネンカン</t>
    </rPh>
    <rPh sb="7" eb="9">
      <t>リエキ</t>
    </rPh>
    <rPh sb="9" eb="11">
      <t>ソウガク</t>
    </rPh>
    <rPh sb="15" eb="17">
      <t>シテイ</t>
    </rPh>
    <rPh sb="17" eb="19">
      <t>キキ</t>
    </rPh>
    <rPh sb="20" eb="22">
      <t>コウシン</t>
    </rPh>
    <rPh sb="25" eb="27">
      <t>カサン</t>
    </rPh>
    <rPh sb="27" eb="29">
      <t>リエキ</t>
    </rPh>
    <rPh sb="29" eb="30">
      <t>ブン</t>
    </rPh>
    <rPh sb="33" eb="35">
      <t>トッキ</t>
    </rPh>
    <rPh sb="39" eb="41">
      <t>テイアン</t>
    </rPh>
    <rPh sb="41" eb="43">
      <t>ボシュウ</t>
    </rPh>
    <rPh sb="43" eb="45">
      <t>ヨウコウ</t>
    </rPh>
    <phoneticPr fontId="5"/>
  </si>
  <si>
    <t>　（15年間の利益総額のうち、行政財産使用料加算利益分
  （特記ＥＳＣＯ提案募集要項による））</t>
    <rPh sb="4" eb="6">
      <t>ネンカン</t>
    </rPh>
    <rPh sb="7" eb="9">
      <t>リエキ</t>
    </rPh>
    <rPh sb="9" eb="11">
      <t>ソウガク</t>
    </rPh>
    <rPh sb="15" eb="17">
      <t>ギョウセイ</t>
    </rPh>
    <rPh sb="17" eb="19">
      <t>ザイサン</t>
    </rPh>
    <rPh sb="19" eb="22">
      <t>シヨウリョウ</t>
    </rPh>
    <rPh sb="22" eb="24">
      <t>カサン</t>
    </rPh>
    <rPh sb="24" eb="26">
      <t>リエキ</t>
    </rPh>
    <rPh sb="26" eb="27">
      <t>ブン</t>
    </rPh>
    <rPh sb="31" eb="33">
      <t>トッキ</t>
    </rPh>
    <rPh sb="37" eb="39">
      <t>テイアン</t>
    </rPh>
    <rPh sb="39" eb="41">
      <t>ボシュウ</t>
    </rPh>
    <rPh sb="41" eb="43">
      <t>ヨウコウ</t>
    </rPh>
    <phoneticPr fontId="5"/>
  </si>
  <si>
    <t>　（15年間の利益総額のうち、太陽光発電設備に係る行政財産使用料
　 加算利益分（特記ＥＳＣＯ提案募集要項による））</t>
  </si>
  <si>
    <t>ＥＳＣＯ契約期間終了後の対応への提案</t>
    <rPh sb="4" eb="6">
      <t>ケイヤク</t>
    </rPh>
    <rPh sb="6" eb="8">
      <t>キカン</t>
    </rPh>
    <rPh sb="8" eb="11">
      <t>シュウリョウゴ</t>
    </rPh>
    <rPh sb="12" eb="14">
      <t>タイオウ</t>
    </rPh>
    <rPh sb="16" eb="18">
      <t>テイアン</t>
    </rPh>
    <phoneticPr fontId="5"/>
  </si>
  <si>
    <t>ＥＳＣＯ普及啓発にかかる配慮</t>
    <rPh sb="4" eb="6">
      <t>フキュウ</t>
    </rPh>
    <rPh sb="6" eb="8">
      <t>ケイハツ</t>
    </rPh>
    <rPh sb="12" eb="14">
      <t>ハイリョ</t>
    </rPh>
    <phoneticPr fontId="5"/>
  </si>
  <si>
    <t>※１　特記ＥＳＣＯ提案募集要項を参照のこと。</t>
    <rPh sb="3" eb="5">
      <t>トッキ</t>
    </rPh>
    <rPh sb="9" eb="11">
      <t>テイアン</t>
    </rPh>
    <rPh sb="11" eb="13">
      <t>ボシュウ</t>
    </rPh>
    <rPh sb="13" eb="15">
      <t>ヨウコウ</t>
    </rPh>
    <rPh sb="16" eb="18">
      <t>サンショウ</t>
    </rPh>
    <phoneticPr fontId="5"/>
  </si>
  <si>
    <t>・ＬＥＤ照明への改修について</t>
    <phoneticPr fontId="5"/>
  </si>
  <si>
    <t>再生可能エネルギー設備に係る省エネルギー手法　</t>
    <phoneticPr fontId="5"/>
  </si>
  <si>
    <t xml:space="preserve"> 機器点検費削減額 [円/年]</t>
    <rPh sb="1" eb="3">
      <t>キキ</t>
    </rPh>
    <rPh sb="3" eb="5">
      <t>テンケン</t>
    </rPh>
    <rPh sb="5" eb="6">
      <t>ヒ</t>
    </rPh>
    <rPh sb="6" eb="8">
      <t>サクゲン</t>
    </rPh>
    <rPh sb="8" eb="9">
      <t>ガク</t>
    </rPh>
    <phoneticPr fontId="5"/>
  </si>
  <si>
    <r>
      <t xml:space="preserve"> ①</t>
    </r>
    <r>
      <rPr>
        <sz val="12"/>
        <color rgb="FFFF0000"/>
        <rFont val="ＭＳ Ｐゴシック"/>
        <family val="3"/>
        <charset val="128"/>
        <scheme val="major"/>
      </rPr>
      <t>光熱水費削減額</t>
    </r>
    <r>
      <rPr>
        <sz val="12"/>
        <rFont val="ＭＳ Ｐゴシック"/>
        <family val="3"/>
        <charset val="128"/>
        <scheme val="major"/>
      </rPr>
      <t xml:space="preserve"> [円/年]</t>
    </r>
    <rPh sb="2" eb="4">
      <t>コウネツ</t>
    </rPh>
    <rPh sb="4" eb="5">
      <t>スイ</t>
    </rPh>
    <rPh sb="5" eb="6">
      <t>ヒ</t>
    </rPh>
    <rPh sb="6" eb="8">
      <t>サクゲン</t>
    </rPh>
    <rPh sb="8" eb="9">
      <t>ガク</t>
    </rPh>
    <phoneticPr fontId="5"/>
  </si>
  <si>
    <r>
      <t xml:space="preserve"> ②</t>
    </r>
    <r>
      <rPr>
        <sz val="12"/>
        <color rgb="FFFF0000"/>
        <rFont val="ＭＳ Ｐゴシック"/>
        <family val="3"/>
        <charset val="128"/>
        <scheme val="major"/>
      </rPr>
      <t>機器点検費削減額</t>
    </r>
    <r>
      <rPr>
        <sz val="12"/>
        <rFont val="ＭＳ Ｐゴシック"/>
        <family val="3"/>
        <charset val="128"/>
        <scheme val="major"/>
      </rPr>
      <t xml:space="preserve"> [円/年]</t>
    </r>
    <rPh sb="2" eb="4">
      <t>キキ</t>
    </rPh>
    <rPh sb="4" eb="6">
      <t>テンケン</t>
    </rPh>
    <rPh sb="6" eb="7">
      <t>ヒ</t>
    </rPh>
    <rPh sb="7" eb="9">
      <t>サクゲン</t>
    </rPh>
    <rPh sb="9" eb="10">
      <t>ガク</t>
    </rPh>
    <phoneticPr fontId="5"/>
  </si>
  <si>
    <r>
      <t xml:space="preserve"> ③</t>
    </r>
    <r>
      <rPr>
        <sz val="12"/>
        <color rgb="FFFF0000"/>
        <rFont val="ＭＳ Ｐゴシック"/>
        <family val="3"/>
        <charset val="128"/>
        <scheme val="major"/>
      </rPr>
      <t>光熱水費等削減予定額</t>
    </r>
    <r>
      <rPr>
        <sz val="12"/>
        <rFont val="ＭＳ Ｐゴシック"/>
        <family val="3"/>
        <charset val="128"/>
        <scheme val="major"/>
      </rPr>
      <t xml:space="preserve"> [円/年]　（①＋②）</t>
    </r>
    <rPh sb="2" eb="6">
      <t>コウネツスイヒ</t>
    </rPh>
    <rPh sb="6" eb="7">
      <t>トウ</t>
    </rPh>
    <rPh sb="7" eb="9">
      <t>サクゲン</t>
    </rPh>
    <rPh sb="9" eb="11">
      <t>ヨテイ</t>
    </rPh>
    <rPh sb="11" eb="12">
      <t>ガク</t>
    </rPh>
    <phoneticPr fontId="5"/>
  </si>
  <si>
    <t>光熱水費削減額</t>
    <rPh sb="0" eb="3">
      <t>コウネツスイ</t>
    </rPh>
    <rPh sb="3" eb="4">
      <t>ヒ</t>
    </rPh>
    <rPh sb="4" eb="6">
      <t>サクゲン</t>
    </rPh>
    <rPh sb="6" eb="7">
      <t>ゲンガク</t>
    </rPh>
    <phoneticPr fontId="5"/>
  </si>
  <si>
    <t>既設（kWh/年）</t>
    <rPh sb="0" eb="2">
      <t>キセツ</t>
    </rPh>
    <rPh sb="7" eb="8">
      <t>ネン</t>
    </rPh>
    <phoneticPr fontId="85"/>
  </si>
  <si>
    <t>新設（kWh/年）</t>
    <rPh sb="0" eb="2">
      <t>シンセツ</t>
    </rPh>
    <rPh sb="7" eb="8">
      <t>ネン</t>
    </rPh>
    <phoneticPr fontId="85"/>
  </si>
  <si>
    <t>○申請を予定する補助事業について</t>
    <rPh sb="1" eb="3">
      <t>シンセイ</t>
    </rPh>
    <rPh sb="4" eb="6">
      <t>ヨテイ</t>
    </rPh>
    <rPh sb="8" eb="10">
      <t>ホジョ</t>
    </rPh>
    <rPh sb="10" eb="12">
      <t>ジギョウ</t>
    </rPh>
    <phoneticPr fontId="4"/>
  </si>
  <si>
    <t>○補助事業の概要（予算、採択条件、近年動向等）、提案理由について</t>
    <rPh sb="1" eb="3">
      <t>ホジョ</t>
    </rPh>
    <rPh sb="3" eb="5">
      <t>ジギョウ</t>
    </rPh>
    <rPh sb="6" eb="8">
      <t>ガイヨウ</t>
    </rPh>
    <rPh sb="9" eb="11">
      <t>ヨサン</t>
    </rPh>
    <rPh sb="12" eb="14">
      <t>サイタク</t>
    </rPh>
    <rPh sb="14" eb="16">
      <t>ジョウケン</t>
    </rPh>
    <rPh sb="17" eb="19">
      <t>キンネン</t>
    </rPh>
    <rPh sb="19" eb="21">
      <t>ドウコウ</t>
    </rPh>
    <rPh sb="21" eb="22">
      <t>ナド</t>
    </rPh>
    <rPh sb="24" eb="26">
      <t>テイアン</t>
    </rPh>
    <rPh sb="26" eb="28">
      <t>リユウ</t>
    </rPh>
    <phoneticPr fontId="4"/>
  </si>
  <si>
    <t>資金調達企業主体［　　　　　　　　　　　　］</t>
    <rPh sb="0" eb="2">
      <t>シキン</t>
    </rPh>
    <rPh sb="2" eb="4">
      <t>チョウタツ</t>
    </rPh>
    <rPh sb="4" eb="6">
      <t>キギョウ</t>
    </rPh>
    <rPh sb="6" eb="8">
      <t>シュタイ</t>
    </rPh>
    <phoneticPr fontId="5"/>
  </si>
  <si>
    <r>
      <t xml:space="preserve">費用等積算表（元金相当費用一覧）　　（補助金　 </t>
    </r>
    <r>
      <rPr>
        <b/>
        <u/>
        <sz val="14"/>
        <rFont val="ＭＳ Ｐゴシック"/>
        <family val="3"/>
        <charset val="128"/>
      </rPr>
      <t>有 ／ 無</t>
    </r>
    <r>
      <rPr>
        <b/>
        <sz val="14"/>
        <rFont val="ＭＳ Ｐゴシック"/>
        <family val="3"/>
        <charset val="128"/>
      </rPr>
      <t xml:space="preserve"> )　（税込）　</t>
    </r>
    <rPh sb="0" eb="2">
      <t>ヒヨウ</t>
    </rPh>
    <rPh sb="2" eb="3">
      <t>トウ</t>
    </rPh>
    <rPh sb="3" eb="5">
      <t>セキサン</t>
    </rPh>
    <rPh sb="5" eb="6">
      <t>ヒョウ</t>
    </rPh>
    <rPh sb="7" eb="9">
      <t>ガンキン</t>
    </rPh>
    <rPh sb="9" eb="11">
      <t>ソウトウガク</t>
    </rPh>
    <rPh sb="11" eb="13">
      <t>ヒヨウ</t>
    </rPh>
    <rPh sb="13" eb="15">
      <t>イチラン</t>
    </rPh>
    <phoneticPr fontId="5"/>
  </si>
  <si>
    <r>
      <t xml:space="preserve">直接工事費　（内訳明細書）　（補助金　 </t>
    </r>
    <r>
      <rPr>
        <u/>
        <sz val="11"/>
        <rFont val="ＭＳ Ｐゴシック"/>
        <family val="3"/>
        <charset val="128"/>
      </rPr>
      <t>有 ／ 無</t>
    </r>
    <r>
      <rPr>
        <sz val="11"/>
        <rFont val="ＭＳ Ｐゴシック"/>
        <family val="3"/>
        <charset val="128"/>
      </rPr>
      <t xml:space="preserve"> )</t>
    </r>
    <rPh sb="0" eb="2">
      <t>チョクセツ</t>
    </rPh>
    <rPh sb="2" eb="5">
      <t>コウジヒ</t>
    </rPh>
    <rPh sb="7" eb="9">
      <t>ウチワケ</t>
    </rPh>
    <rPh sb="9" eb="12">
      <t>メイサイショ</t>
    </rPh>
    <phoneticPr fontId="5"/>
  </si>
  <si>
    <t>・NOx、SOｘ、ばいじん、騒音等（含 光害）についての環境性への配慮について</t>
    <rPh sb="13" eb="15">
      <t>ソウオン</t>
    </rPh>
    <rPh sb="15" eb="16">
      <t>ナド</t>
    </rPh>
    <rPh sb="16" eb="17">
      <t>ナド</t>
    </rPh>
    <rPh sb="18" eb="19">
      <t>フク</t>
    </rPh>
    <rPh sb="20" eb="21">
      <t>ヒカ</t>
    </rPh>
    <rPh sb="21" eb="22">
      <t>ガイ</t>
    </rPh>
    <rPh sb="27" eb="29">
      <t>カンキョウ</t>
    </rPh>
    <rPh sb="29" eb="30">
      <t>セイ</t>
    </rPh>
    <rPh sb="32" eb="34">
      <t>ハイリョ</t>
    </rPh>
    <phoneticPr fontId="4"/>
  </si>
  <si>
    <r>
      <t xml:space="preserve">1.技術提案基本方針　（補助金  </t>
    </r>
    <r>
      <rPr>
        <b/>
        <u/>
        <sz val="16"/>
        <rFont val="ＭＳ Ｐゴシック"/>
        <family val="3"/>
        <charset val="128"/>
      </rPr>
      <t>有 ／ 無</t>
    </r>
    <r>
      <rPr>
        <b/>
        <sz val="16"/>
        <rFont val="ＭＳ Ｐゴシック"/>
        <family val="3"/>
        <charset val="128"/>
      </rPr>
      <t xml:space="preserve"> ）</t>
    </r>
    <rPh sb="2" eb="3">
      <t>ワザ</t>
    </rPh>
    <rPh sb="3" eb="4">
      <t>ジュツ</t>
    </rPh>
    <rPh sb="4" eb="5">
      <t>ツツミ</t>
    </rPh>
    <rPh sb="5" eb="6">
      <t>アン</t>
    </rPh>
    <rPh sb="6" eb="7">
      <t>モト</t>
    </rPh>
    <rPh sb="7" eb="8">
      <t>ホン</t>
    </rPh>
    <rPh sb="8" eb="9">
      <t>カタ</t>
    </rPh>
    <rPh sb="9" eb="10">
      <t>ハリ</t>
    </rPh>
    <phoneticPr fontId="5"/>
  </si>
  <si>
    <r>
      <t>1.　技術提案基本方針　（補助金　</t>
    </r>
    <r>
      <rPr>
        <b/>
        <u/>
        <sz val="14"/>
        <rFont val="ＭＳ Ｐゴシック"/>
        <family val="3"/>
        <charset val="128"/>
      </rPr>
      <t>有／無</t>
    </r>
    <r>
      <rPr>
        <b/>
        <sz val="14"/>
        <rFont val="ＭＳ Ｐゴシック"/>
        <family val="3"/>
        <charset val="128"/>
      </rPr>
      <t>）</t>
    </r>
    <rPh sb="3" eb="4">
      <t>ワザ</t>
    </rPh>
    <rPh sb="4" eb="5">
      <t>ジュツ</t>
    </rPh>
    <rPh sb="5" eb="7">
      <t>テイアン</t>
    </rPh>
    <rPh sb="7" eb="8">
      <t>モト</t>
    </rPh>
    <rPh sb="8" eb="9">
      <t>ホン</t>
    </rPh>
    <rPh sb="9" eb="10">
      <t>カタ</t>
    </rPh>
    <rPh sb="10" eb="11">
      <t>ハリ</t>
    </rPh>
    <phoneticPr fontId="5"/>
  </si>
  <si>
    <r>
      <t>1.技術提案基本方針　（補助金　</t>
    </r>
    <r>
      <rPr>
        <b/>
        <u/>
        <sz val="14"/>
        <rFont val="ＭＳ Ｐゴシック"/>
        <family val="3"/>
        <charset val="128"/>
      </rPr>
      <t>有／無</t>
    </r>
    <r>
      <rPr>
        <b/>
        <sz val="14"/>
        <rFont val="ＭＳ Ｐゴシック"/>
        <family val="3"/>
        <charset val="128"/>
      </rPr>
      <t>）</t>
    </r>
    <rPh sb="2" eb="3">
      <t>ワザ</t>
    </rPh>
    <rPh sb="3" eb="4">
      <t>ジュツ</t>
    </rPh>
    <rPh sb="4" eb="5">
      <t>ツツミ</t>
    </rPh>
    <rPh sb="5" eb="6">
      <t>アン</t>
    </rPh>
    <rPh sb="6" eb="7">
      <t>モト</t>
    </rPh>
    <rPh sb="7" eb="8">
      <t>ホン</t>
    </rPh>
    <rPh sb="8" eb="9">
      <t>カタ</t>
    </rPh>
    <rPh sb="9" eb="10">
      <t>ハリ</t>
    </rPh>
    <phoneticPr fontId="5"/>
  </si>
  <si>
    <r>
      <t>1.技術提案基本方針　（補助金　</t>
    </r>
    <r>
      <rPr>
        <b/>
        <u/>
        <sz val="12"/>
        <rFont val="ＭＳ Ｐゴシック"/>
        <family val="3"/>
        <charset val="128"/>
        <scheme val="minor"/>
      </rPr>
      <t>有／無</t>
    </r>
    <r>
      <rPr>
        <b/>
        <sz val="12"/>
        <rFont val="ＭＳ Ｐゴシック"/>
        <family val="3"/>
        <charset val="128"/>
        <scheme val="minor"/>
      </rPr>
      <t>）</t>
    </r>
    <phoneticPr fontId="28"/>
  </si>
  <si>
    <r>
      <t>３．改修効果の試算（補助金　</t>
    </r>
    <r>
      <rPr>
        <b/>
        <u/>
        <sz val="20"/>
        <rFont val="ＭＳ Ｐゴシック"/>
        <family val="3"/>
        <charset val="128"/>
      </rPr>
      <t>有／無</t>
    </r>
    <r>
      <rPr>
        <b/>
        <sz val="20"/>
        <rFont val="ＭＳ Ｐゴシック"/>
        <family val="3"/>
        <charset val="128"/>
      </rPr>
      <t>）（税込）</t>
    </r>
    <phoneticPr fontId="5"/>
  </si>
  <si>
    <r>
      <t>３．改修効果の試算（補助金　</t>
    </r>
    <r>
      <rPr>
        <b/>
        <u/>
        <sz val="20"/>
        <rFont val="ＭＳ Ｐゴシック"/>
        <family val="3"/>
        <charset val="128"/>
      </rPr>
      <t>有／無</t>
    </r>
    <r>
      <rPr>
        <b/>
        <sz val="20"/>
        <rFont val="ＭＳ Ｐゴシック"/>
        <family val="3"/>
        <charset val="128"/>
      </rPr>
      <t>）（税込）</t>
    </r>
    <phoneticPr fontId="5"/>
  </si>
  <si>
    <r>
      <t>　　　　　　　　　　　ＥＳＣＯ設備維持管理提案書 （補助金：　</t>
    </r>
    <r>
      <rPr>
        <b/>
        <u/>
        <sz val="16"/>
        <rFont val="ＭＳ Ｐゴシック"/>
        <family val="3"/>
        <charset val="128"/>
      </rPr>
      <t>有／無</t>
    </r>
    <r>
      <rPr>
        <b/>
        <sz val="16"/>
        <rFont val="ＭＳ Ｐゴシック"/>
        <family val="3"/>
        <charset val="128"/>
      </rPr>
      <t xml:space="preserve"> ）</t>
    </r>
    <rPh sb="15" eb="17">
      <t>セツビ</t>
    </rPh>
    <rPh sb="17" eb="19">
      <t>イジ</t>
    </rPh>
    <rPh sb="19" eb="21">
      <t>カンリ</t>
    </rPh>
    <rPh sb="26" eb="29">
      <t>ホジョキン</t>
    </rPh>
    <rPh sb="31" eb="32">
      <t>ア</t>
    </rPh>
    <rPh sb="33" eb="34">
      <t>ナ</t>
    </rPh>
    <phoneticPr fontId="6"/>
  </si>
  <si>
    <r>
      <t>計測・検証方法提案書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0" eb="2">
      <t>ケイソク</t>
    </rPh>
    <rPh sb="3" eb="5">
      <t>ケンショウ</t>
    </rPh>
    <rPh sb="5" eb="7">
      <t>ホウホウ</t>
    </rPh>
    <rPh sb="7" eb="10">
      <t>テイアンショ</t>
    </rPh>
    <rPh sb="12" eb="15">
      <t>ホジョキン</t>
    </rPh>
    <rPh sb="17" eb="18">
      <t>ア</t>
    </rPh>
    <rPh sb="19" eb="20">
      <t>ナ</t>
    </rPh>
    <phoneticPr fontId="6"/>
  </si>
  <si>
    <r>
      <t>1.技術提案基本方針　（補助金　</t>
    </r>
    <r>
      <rPr>
        <b/>
        <u/>
        <sz val="14"/>
        <rFont val="ＭＳ Ｐゴシック"/>
        <family val="3"/>
        <charset val="128"/>
      </rPr>
      <t>有／無</t>
    </r>
    <r>
      <rPr>
        <b/>
        <sz val="14"/>
        <rFont val="ＭＳ Ｐゴシック"/>
        <family val="3"/>
        <charset val="128"/>
      </rPr>
      <t>）</t>
    </r>
    <phoneticPr fontId="5"/>
  </si>
  <si>
    <r>
      <t xml:space="preserve">（補助金　 </t>
    </r>
    <r>
      <rPr>
        <b/>
        <u/>
        <sz val="16"/>
        <rFont val="ＭＳ Ｐゴシック"/>
        <family val="3"/>
        <charset val="128"/>
      </rPr>
      <t>有 ／ 無</t>
    </r>
    <r>
      <rPr>
        <b/>
        <sz val="16"/>
        <rFont val="ＭＳ Ｐゴシック"/>
        <family val="3"/>
        <charset val="128"/>
      </rPr>
      <t xml:space="preserve"> ）</t>
    </r>
    <rPh sb="1" eb="4">
      <t>ホジョキン</t>
    </rPh>
    <rPh sb="6" eb="7">
      <t>アリ</t>
    </rPh>
    <rPh sb="10" eb="11">
      <t>ナ</t>
    </rPh>
    <phoneticPr fontId="5"/>
  </si>
  <si>
    <t>　照明改修仕様報告書</t>
    <rPh sb="1" eb="3">
      <t>ショウメイ</t>
    </rPh>
    <rPh sb="3" eb="5">
      <t>カイシュウ</t>
    </rPh>
    <rPh sb="5" eb="7">
      <t>シヨウ</t>
    </rPh>
    <rPh sb="7" eb="9">
      <t>ホウコク</t>
    </rPh>
    <rPh sb="9" eb="10">
      <t>ショ</t>
    </rPh>
    <phoneticPr fontId="5"/>
  </si>
  <si>
    <t>【注記】</t>
    <rPh sb="1" eb="3">
      <t>チュウキ</t>
    </rPh>
    <phoneticPr fontId="5"/>
  </si>
  <si>
    <t>必須箇所</t>
    <rPh sb="0" eb="2">
      <t>ヒッス</t>
    </rPh>
    <rPh sb="2" eb="4">
      <t>カショ</t>
    </rPh>
    <phoneticPr fontId="5"/>
  </si>
  <si>
    <t>任意箇所</t>
    <rPh sb="0" eb="2">
      <t>ニンイ</t>
    </rPh>
    <rPh sb="2" eb="4">
      <t>カショ</t>
    </rPh>
    <phoneticPr fontId="5"/>
  </si>
  <si>
    <t>種別</t>
    <rPh sb="0" eb="2">
      <t>シュベツ</t>
    </rPh>
    <phoneticPr fontId="5"/>
  </si>
  <si>
    <t>直管40W</t>
    <rPh sb="0" eb="2">
      <t>チョッカン</t>
    </rPh>
    <phoneticPr fontId="5"/>
  </si>
  <si>
    <t>直管20W</t>
    <rPh sb="0" eb="2">
      <t>チョッカン</t>
    </rPh>
    <phoneticPr fontId="5"/>
  </si>
  <si>
    <t>蛍光灯</t>
    <rPh sb="0" eb="3">
      <t>ケイコウトウ</t>
    </rPh>
    <phoneticPr fontId="5"/>
  </si>
  <si>
    <t>その他</t>
    <rPh sb="2" eb="3">
      <t>タ</t>
    </rPh>
    <phoneticPr fontId="5"/>
  </si>
  <si>
    <t>直管Hf32W</t>
    <rPh sb="0" eb="2">
      <t>チョッカン</t>
    </rPh>
    <phoneticPr fontId="5"/>
  </si>
  <si>
    <t>ｺﾝﾊﾟｸﾄ型</t>
    <rPh sb="6" eb="7">
      <t>ガタ</t>
    </rPh>
    <phoneticPr fontId="5"/>
  </si>
  <si>
    <t>HID灯</t>
    <rPh sb="3" eb="4">
      <t>トウ</t>
    </rPh>
    <phoneticPr fontId="5"/>
  </si>
  <si>
    <t>【合計】</t>
    <rPh sb="1" eb="3">
      <t>ゴウケイ</t>
    </rPh>
    <phoneticPr fontId="5"/>
  </si>
  <si>
    <t>白熱灯</t>
    <rPh sb="0" eb="2">
      <t>ハクネツ</t>
    </rPh>
    <rPh sb="2" eb="3">
      <t>トウ</t>
    </rPh>
    <phoneticPr fontId="5"/>
  </si>
  <si>
    <t>○取り替え対象の考え方について</t>
    <phoneticPr fontId="5"/>
  </si>
  <si>
    <t>様式10-2-10</t>
    <rPh sb="0" eb="2">
      <t>ヨウシキ</t>
    </rPh>
    <phoneticPr fontId="5"/>
  </si>
  <si>
    <t>様式10-2-11</t>
    <rPh sb="0" eb="2">
      <t>ヨウシキ</t>
    </rPh>
    <phoneticPr fontId="5"/>
  </si>
  <si>
    <t>・事業者の実績を踏まえたESCOサービス提供への信頼性について</t>
    <rPh sb="1" eb="4">
      <t>ジギョウシャ</t>
    </rPh>
    <rPh sb="5" eb="7">
      <t>ジッセキ</t>
    </rPh>
    <rPh sb="8" eb="9">
      <t>フ</t>
    </rPh>
    <rPh sb="20" eb="22">
      <t>テイキョウ</t>
    </rPh>
    <rPh sb="24" eb="27">
      <t>シンライセイ</t>
    </rPh>
    <phoneticPr fontId="5"/>
  </si>
  <si>
    <t>・ＥＳＣＯ事業の事業実績（本府が過去に公募した以外の案件）</t>
    <rPh sb="5" eb="7">
      <t>ジギョウ</t>
    </rPh>
    <rPh sb="8" eb="10">
      <t>ジギョウ</t>
    </rPh>
    <rPh sb="10" eb="12">
      <t>ジッセキ</t>
    </rPh>
    <rPh sb="13" eb="15">
      <t>ホンプ</t>
    </rPh>
    <rPh sb="16" eb="18">
      <t>カコ</t>
    </rPh>
    <rPh sb="19" eb="21">
      <t>コウボ</t>
    </rPh>
    <rPh sb="23" eb="25">
      <t>イガイ</t>
    </rPh>
    <rPh sb="26" eb="28">
      <t>アンケン</t>
    </rPh>
    <phoneticPr fontId="4"/>
  </si>
  <si>
    <t>令和　　年　　月　　日</t>
    <rPh sb="0" eb="2">
      <t>レイワ</t>
    </rPh>
    <rPh sb="4" eb="5">
      <t>ネン</t>
    </rPh>
    <rPh sb="7" eb="8">
      <t>ガツ</t>
    </rPh>
    <rPh sb="10" eb="11">
      <t>ニチ</t>
    </rPh>
    <phoneticPr fontId="5"/>
  </si>
  <si>
    <t xml:space="preserve"> ⑤削減保証額 [円/年]　（③×④）</t>
    <rPh sb="2" eb="4">
      <t>サクゲン</t>
    </rPh>
    <rPh sb="4" eb="6">
      <t>ホショウ</t>
    </rPh>
    <rPh sb="6" eb="7">
      <t>ガク</t>
    </rPh>
    <rPh sb="9" eb="10">
      <t>エン</t>
    </rPh>
    <rPh sb="11" eb="12">
      <t>トシ</t>
    </rPh>
    <phoneticPr fontId="5"/>
  </si>
  <si>
    <r>
      <t>３．別紙２_照明改修仕様書</t>
    </r>
    <r>
      <rPr>
        <b/>
        <sz val="11"/>
        <color indexed="8"/>
        <rFont val="ＭＳ Ｐゴシック"/>
        <family val="3"/>
        <charset val="128"/>
      </rPr>
      <t>により計算した照度計算書を併せて提出してください。</t>
    </r>
    <rPh sb="6" eb="8">
      <t>ショウメイ</t>
    </rPh>
    <rPh sb="8" eb="10">
      <t>カイシュウ</t>
    </rPh>
    <rPh sb="26" eb="27">
      <t>アワ</t>
    </rPh>
    <rPh sb="29" eb="31">
      <t>テイシュツ</t>
    </rPh>
    <phoneticPr fontId="5"/>
  </si>
  <si>
    <t>７．別紙２_照明改修仕様書により計算した照度計算書を併せて提出してください。</t>
    <phoneticPr fontId="5"/>
  </si>
  <si>
    <t>１．直管形LEDランプの仕様については、様式10-2-10を使用してください。</t>
    <rPh sb="2" eb="3">
      <t>チョッ</t>
    </rPh>
    <rPh sb="3" eb="4">
      <t>カン</t>
    </rPh>
    <rPh sb="4" eb="5">
      <t>ガタ</t>
    </rPh>
    <rPh sb="12" eb="14">
      <t>シヨウ</t>
    </rPh>
    <rPh sb="20" eb="22">
      <t>ヨウシキ</t>
    </rPh>
    <rPh sb="30" eb="32">
      <t>シヨウ</t>
    </rPh>
    <phoneticPr fontId="5"/>
  </si>
  <si>
    <t>特記募集要項「15提案書作成時の</t>
    <rPh sb="0" eb="2">
      <t>トッキ</t>
    </rPh>
    <rPh sb="2" eb="4">
      <t>ボシュウ</t>
    </rPh>
    <rPh sb="4" eb="6">
      <t>ヨウコウ</t>
    </rPh>
    <phoneticPr fontId="5"/>
  </si>
  <si>
    <t>(5)</t>
    <phoneticPr fontId="5"/>
  </si>
  <si>
    <t>既存機器の更新にかかる積極性（ＬＥＤ照明を除く）</t>
    <rPh sb="0" eb="2">
      <t>キソン</t>
    </rPh>
    <rPh sb="2" eb="4">
      <t>キキ</t>
    </rPh>
    <rPh sb="5" eb="7">
      <t>コウシン</t>
    </rPh>
    <rPh sb="11" eb="14">
      <t>セッキョクセイ</t>
    </rPh>
    <rPh sb="18" eb="20">
      <t>ショウメイ</t>
    </rPh>
    <rPh sb="21" eb="22">
      <t>ノゾ</t>
    </rPh>
    <phoneticPr fontId="5"/>
  </si>
  <si>
    <t>ＬＥＤ照明への改修台数</t>
    <rPh sb="3" eb="5">
      <t>ショウメイ</t>
    </rPh>
    <rPh sb="7" eb="9">
      <t>カイシュウ</t>
    </rPh>
    <rPh sb="9" eb="11">
      <t>ダイスウ</t>
    </rPh>
    <phoneticPr fontId="5"/>
  </si>
  <si>
    <t>台</t>
    <rPh sb="0" eb="1">
      <t>ダイ</t>
    </rPh>
    <phoneticPr fontId="5"/>
  </si>
  <si>
    <t>(8)</t>
    <phoneticPr fontId="5"/>
  </si>
  <si>
    <t>(7)</t>
  </si>
  <si>
    <t>(9)</t>
  </si>
  <si>
    <t>技術・提案に具体性・妥当性があること（ＬＥＤ照明を除く）</t>
    <rPh sb="0" eb="2">
      <t>ギジュツ</t>
    </rPh>
    <rPh sb="3" eb="5">
      <t>テイアン</t>
    </rPh>
    <rPh sb="6" eb="9">
      <t>グタイセイ</t>
    </rPh>
    <rPh sb="10" eb="13">
      <t>ダトウセイ</t>
    </rPh>
    <phoneticPr fontId="5"/>
  </si>
  <si>
    <t>様式10-2-5</t>
    <phoneticPr fontId="5"/>
  </si>
  <si>
    <t>ＥＳＣＯ事業を通じての災害対応について</t>
    <rPh sb="4" eb="6">
      <t>ジギョウ</t>
    </rPh>
    <rPh sb="7" eb="8">
      <t>ツウ</t>
    </rPh>
    <rPh sb="11" eb="13">
      <t>サイガイ</t>
    </rPh>
    <rPh sb="13" eb="15">
      <t>タイオウ</t>
    </rPh>
    <phoneticPr fontId="5"/>
  </si>
  <si>
    <t>ＥＳＣＯサービス提供に信頼性がある</t>
    <rPh sb="8" eb="10">
      <t>テイキョウ</t>
    </rPh>
    <rPh sb="11" eb="14">
      <t>シンライセイ</t>
    </rPh>
    <phoneticPr fontId="5"/>
  </si>
  <si>
    <t xml:space="preserve">・ＥＳＣＯ事業を通じての災害対応について </t>
    <rPh sb="5" eb="7">
      <t>ジギョウ</t>
    </rPh>
    <rPh sb="8" eb="9">
      <t>ツウ</t>
    </rPh>
    <rPh sb="12" eb="14">
      <t>サイガイ</t>
    </rPh>
    <rPh sb="14" eb="16">
      <t>タイオウ</t>
    </rPh>
    <phoneticPr fontId="4"/>
  </si>
  <si>
    <t>　(提案内容に基づく安全性、信頼性、対応柔軟性について）</t>
  </si>
  <si>
    <t>２．提案要請番号：</t>
    <rPh sb="2" eb="4">
      <t>テイアン</t>
    </rPh>
    <rPh sb="4" eb="6">
      <t>ヨウセイ</t>
    </rPh>
    <rPh sb="6" eb="8">
      <t>バンゴウ</t>
    </rPh>
    <phoneticPr fontId="5"/>
  </si>
  <si>
    <t>メールアドレス</t>
    <phoneticPr fontId="5"/>
  </si>
  <si>
    <t>・品質管理、工事完了期限、設備引渡への信頼性について</t>
    <rPh sb="0" eb="2">
      <t>ヒンシツ</t>
    </rPh>
    <rPh sb="2" eb="3">
      <t>カン</t>
    </rPh>
    <rPh sb="3" eb="5">
      <t>カンリ</t>
    </rPh>
    <rPh sb="6" eb="8">
      <t>コウジ</t>
    </rPh>
    <rPh sb="8" eb="10">
      <t>カンリョウ</t>
    </rPh>
    <rPh sb="10" eb="12">
      <t>キゲン</t>
    </rPh>
    <rPh sb="13" eb="15">
      <t>セツビ</t>
    </rPh>
    <rPh sb="15" eb="17">
      <t>ヒキワタシ</t>
    </rPh>
    <rPh sb="19" eb="21">
      <t>シンライ</t>
    </rPh>
    <rPh sb="21" eb="22">
      <t>セイ</t>
    </rPh>
    <phoneticPr fontId="4"/>
  </si>
  <si>
    <t>２年度</t>
    <rPh sb="1" eb="3">
      <t>ネンド</t>
    </rPh>
    <phoneticPr fontId="5"/>
  </si>
  <si>
    <t>補助金見込額</t>
    <rPh sb="0" eb="3">
      <t>ホジョキン</t>
    </rPh>
    <rPh sb="3" eb="5">
      <t>ミコミ</t>
    </rPh>
    <rPh sb="5" eb="6">
      <t>ガク</t>
    </rPh>
    <phoneticPr fontId="5"/>
  </si>
  <si>
    <t>（初年度工事分）</t>
    <rPh sb="1" eb="4">
      <t>ショネンド</t>
    </rPh>
    <rPh sb="4" eb="6">
      <t>コウジ</t>
    </rPh>
    <rPh sb="6" eb="7">
      <t>ブン</t>
    </rPh>
    <phoneticPr fontId="5"/>
  </si>
  <si>
    <t>（２年度工事分）</t>
    <rPh sb="2" eb="4">
      <t>ネンド</t>
    </rPh>
    <rPh sb="4" eb="6">
      <t>コウジ</t>
    </rPh>
    <rPh sb="6" eb="7">
      <t>ブン</t>
    </rPh>
    <phoneticPr fontId="5"/>
  </si>
  <si>
    <t>（単位：円 ）</t>
    <rPh sb="1" eb="3">
      <t>タンイ</t>
    </rPh>
    <rPh sb="4" eb="5">
      <t>エン</t>
    </rPh>
    <phoneticPr fontId="5"/>
  </si>
  <si>
    <t>積算根拠</t>
    <phoneticPr fontId="5"/>
  </si>
  <si>
    <t>　 設計・工事費償還分～金利償還分までの端数を、ESCO利益にて相殺する。</t>
    <phoneticPr fontId="5"/>
  </si>
  <si>
    <t>*1：指定熱源機器点検費削減額及び指定熱源機器点検費は同額とし、その額は特記ESCO提案募集要項で示す額をいう</t>
    <rPh sb="3" eb="5">
      <t>シテイ</t>
    </rPh>
    <rPh sb="5" eb="7">
      <t>ネツゲン</t>
    </rPh>
    <rPh sb="7" eb="8">
      <t>キ</t>
    </rPh>
    <rPh sb="8" eb="9">
      <t>キ</t>
    </rPh>
    <rPh sb="9" eb="11">
      <t>テンケン</t>
    </rPh>
    <rPh sb="11" eb="12">
      <t>ヒ</t>
    </rPh>
    <rPh sb="12" eb="14">
      <t>サクゲン</t>
    </rPh>
    <rPh sb="14" eb="15">
      <t>ガク</t>
    </rPh>
    <rPh sb="15" eb="16">
      <t>オヨ</t>
    </rPh>
    <rPh sb="17" eb="19">
      <t>シテイ</t>
    </rPh>
    <rPh sb="19" eb="21">
      <t>ネツゲン</t>
    </rPh>
    <rPh sb="21" eb="22">
      <t>キ</t>
    </rPh>
    <rPh sb="22" eb="23">
      <t>キ</t>
    </rPh>
    <rPh sb="23" eb="25">
      <t>テンケン</t>
    </rPh>
    <rPh sb="25" eb="26">
      <t/>
    </rPh>
    <rPh sb="36" eb="38">
      <t>トッキ</t>
    </rPh>
    <rPh sb="42" eb="44">
      <t>テイアン</t>
    </rPh>
    <rPh sb="44" eb="46">
      <t>ボシュウ</t>
    </rPh>
    <rPh sb="46" eb="48">
      <t>ヨウコウ</t>
    </rPh>
    <phoneticPr fontId="5"/>
  </si>
  <si>
    <t>※本府の利益・ESCOサービス料は毎年固定額とするため、端数が出る場合（サービス料内訳の項目が契約年数で割り切れない場合）は契約終了年度にて調整を行う。</t>
    <rPh sb="1" eb="2">
      <t>ホン</t>
    </rPh>
    <rPh sb="2" eb="3">
      <t>フ</t>
    </rPh>
    <rPh sb="4" eb="6">
      <t>リエキ</t>
    </rPh>
    <rPh sb="15" eb="16">
      <t>リョウ</t>
    </rPh>
    <rPh sb="17" eb="19">
      <t>マイトシ</t>
    </rPh>
    <rPh sb="19" eb="21">
      <t>コテイ</t>
    </rPh>
    <rPh sb="21" eb="22">
      <t>ガク</t>
    </rPh>
    <rPh sb="28" eb="30">
      <t>ハスウ</t>
    </rPh>
    <rPh sb="31" eb="32">
      <t>デ</t>
    </rPh>
    <rPh sb="33" eb="35">
      <t>バアイ</t>
    </rPh>
    <rPh sb="40" eb="41">
      <t>リョウ</t>
    </rPh>
    <rPh sb="41" eb="43">
      <t>ウチワケ</t>
    </rPh>
    <rPh sb="44" eb="46">
      <t>コウモク</t>
    </rPh>
    <rPh sb="47" eb="49">
      <t>ケイヤク</t>
    </rPh>
    <rPh sb="49" eb="51">
      <t>ネンスウ</t>
    </rPh>
    <rPh sb="52" eb="53">
      <t>ワ</t>
    </rPh>
    <rPh sb="54" eb="55">
      <t>キ</t>
    </rPh>
    <rPh sb="58" eb="60">
      <t>バアイ</t>
    </rPh>
    <rPh sb="62" eb="64">
      <t>ケイヤク</t>
    </rPh>
    <rPh sb="64" eb="66">
      <t>シュウリョウ</t>
    </rPh>
    <rPh sb="66" eb="68">
      <t>ネンド</t>
    </rPh>
    <rPh sb="70" eb="72">
      <t>チョウセイ</t>
    </rPh>
    <rPh sb="73" eb="74">
      <t>オコナ</t>
    </rPh>
    <phoneticPr fontId="5"/>
  </si>
  <si>
    <t>ESCO利益</t>
    <rPh sb="4" eb="6">
      <t>リエキ</t>
    </rPh>
    <phoneticPr fontId="5"/>
  </si>
  <si>
    <t xml:space="preserve"> ESCOサービス料 ②</t>
    <phoneticPr fontId="5"/>
  </si>
  <si>
    <t xml:space="preserve"> 光熱水費等削減額 ①</t>
    <phoneticPr fontId="5"/>
  </si>
  <si>
    <t>ESCO契約期間：</t>
    <phoneticPr fontId="5"/>
  </si>
  <si>
    <t>金利：</t>
    <phoneticPr fontId="5"/>
  </si>
  <si>
    <t>補助金</t>
    <phoneticPr fontId="5"/>
  </si>
  <si>
    <t>ESCO事業収支計画表　　（消費税込み、</t>
    <rPh sb="4" eb="6">
      <t>ジギョウ</t>
    </rPh>
    <rPh sb="6" eb="8">
      <t>シュウシ</t>
    </rPh>
    <rPh sb="8" eb="11">
      <t>ケイカクヒョウ</t>
    </rPh>
    <rPh sb="14" eb="17">
      <t>ショウヒゼイ</t>
    </rPh>
    <rPh sb="17" eb="18">
      <t>コ</t>
    </rPh>
    <phoneticPr fontId="5"/>
  </si>
  <si>
    <r>
      <t>長 期 収 支 計 画 表</t>
    </r>
    <r>
      <rPr>
        <b/>
        <sz val="14"/>
        <rFont val="ＭＳ Ｐゴシック"/>
        <family val="3"/>
        <charset val="128"/>
      </rPr>
      <t>　　　　　　（消費税込み）　</t>
    </r>
    <rPh sb="0" eb="1">
      <t>チョウ</t>
    </rPh>
    <rPh sb="2" eb="3">
      <t>キ</t>
    </rPh>
    <rPh sb="4" eb="5">
      <t>オサム</t>
    </rPh>
    <rPh sb="6" eb="7">
      <t>ササ</t>
    </rPh>
    <rPh sb="8" eb="9">
      <t>ケイ</t>
    </rPh>
    <rPh sb="10" eb="11">
      <t>ガ</t>
    </rPh>
    <rPh sb="12" eb="13">
      <t>オモテ</t>
    </rPh>
    <phoneticPr fontId="5"/>
  </si>
  <si>
    <t>　（補助金：</t>
    <phoneticPr fontId="5"/>
  </si>
  <si>
    <t>有／無、</t>
    <phoneticPr fontId="5"/>
  </si>
  <si>
    <t>3年目</t>
    <rPh sb="1" eb="3">
      <t>ネンメ</t>
    </rPh>
    <phoneticPr fontId="5"/>
  </si>
  <si>
    <t>ESCOサービス料収入</t>
    <rPh sb="4" eb="9">
      <t>サービスリョウ</t>
    </rPh>
    <rPh sb="9" eb="10">
      <t>シュウ</t>
    </rPh>
    <rPh sb="10" eb="11">
      <t>シュウニュウ</t>
    </rPh>
    <phoneticPr fontId="5"/>
  </si>
  <si>
    <t>ESCO利益収入</t>
    <phoneticPr fontId="5"/>
  </si>
  <si>
    <t>備考</t>
    <rPh sb="0" eb="2">
      <t>ビコウ</t>
    </rPh>
    <phoneticPr fontId="5"/>
  </si>
  <si>
    <t>【初年度工事分】</t>
    <rPh sb="1" eb="4">
      <t>ショネンド</t>
    </rPh>
    <rPh sb="4" eb="6">
      <t>コウジ</t>
    </rPh>
    <rPh sb="6" eb="7">
      <t>ブン</t>
    </rPh>
    <phoneticPr fontId="5"/>
  </si>
  <si>
    <t xml:space="preserve"> ⑤削減保証基準額 [円/年]　（③×④）</t>
    <rPh sb="2" eb="4">
      <t>サクゲン</t>
    </rPh>
    <rPh sb="4" eb="6">
      <t>ホショウ</t>
    </rPh>
    <rPh sb="6" eb="8">
      <t>キジュン</t>
    </rPh>
    <rPh sb="8" eb="9">
      <t>ガク</t>
    </rPh>
    <rPh sb="11" eb="12">
      <t>エン</t>
    </rPh>
    <rPh sb="13" eb="14">
      <t>トシ</t>
    </rPh>
    <phoneticPr fontId="5"/>
  </si>
  <si>
    <t xml:space="preserve"> ⑥ESCOサービス料 [円/年]　</t>
    <rPh sb="10" eb="11">
      <t>リョウ</t>
    </rPh>
    <phoneticPr fontId="5"/>
  </si>
  <si>
    <t>※改修項目番号は様式10-3-1、様式10-3-2と整合をとること。</t>
    <phoneticPr fontId="5"/>
  </si>
  <si>
    <t>【初・２年度工事分の合計】</t>
    <rPh sb="1" eb="2">
      <t>ショ</t>
    </rPh>
    <rPh sb="4" eb="6">
      <t>ネンド</t>
    </rPh>
    <rPh sb="6" eb="8">
      <t>コウジ</t>
    </rPh>
    <rPh sb="8" eb="9">
      <t>ブン</t>
    </rPh>
    <rPh sb="10" eb="12">
      <t>ゴウケイ</t>
    </rPh>
    <phoneticPr fontId="5"/>
  </si>
  <si>
    <t>省エネルギー手法導入効果</t>
    <phoneticPr fontId="5"/>
  </si>
  <si>
    <t>【２年度工事分】</t>
    <rPh sb="2" eb="4">
      <t>ネンド</t>
    </rPh>
    <rPh sb="4" eb="6">
      <t>コウジ</t>
    </rPh>
    <rPh sb="6" eb="7">
      <t>ブン</t>
    </rPh>
    <phoneticPr fontId="5"/>
  </si>
  <si>
    <t>うち、消費税相当額</t>
    <rPh sb="3" eb="6">
      <t>ショウヒゼイ</t>
    </rPh>
    <rPh sb="6" eb="8">
      <t>ソウトウ</t>
    </rPh>
    <rPh sb="8" eb="9">
      <t>ガク</t>
    </rPh>
    <phoneticPr fontId="5"/>
  </si>
  <si>
    <r>
      <t>　　　　　　　主要機器等の設置箇所図提案書</t>
    </r>
    <r>
      <rPr>
        <sz val="16"/>
        <rFont val="ＭＳ ゴシック"/>
        <family val="3"/>
        <charset val="128"/>
      </rPr>
      <t xml:space="preserve"> </t>
    </r>
    <r>
      <rPr>
        <sz val="14"/>
        <rFont val="ＭＳ ゴシック"/>
        <family val="3"/>
        <charset val="128"/>
      </rPr>
      <t>（補助金：　</t>
    </r>
    <r>
      <rPr>
        <u/>
        <sz val="14"/>
        <rFont val="ＭＳ ゴシック"/>
        <family val="3"/>
        <charset val="128"/>
      </rPr>
      <t>有／無</t>
    </r>
    <r>
      <rPr>
        <sz val="14"/>
        <rFont val="ＭＳ ゴシック"/>
        <family val="3"/>
        <charset val="128"/>
      </rPr>
      <t xml:space="preserve"> ）</t>
    </r>
    <rPh sb="7" eb="9">
      <t>シュヨウ</t>
    </rPh>
    <rPh sb="9" eb="11">
      <t>キキ</t>
    </rPh>
    <rPh sb="11" eb="12">
      <t>ナド</t>
    </rPh>
    <rPh sb="13" eb="15">
      <t>セッチ</t>
    </rPh>
    <rPh sb="15" eb="17">
      <t>カショ</t>
    </rPh>
    <rPh sb="17" eb="18">
      <t>ズ</t>
    </rPh>
    <rPh sb="18" eb="21">
      <t>テイアンショ</t>
    </rPh>
    <rPh sb="23" eb="26">
      <t>ホジョキン</t>
    </rPh>
    <rPh sb="28" eb="29">
      <t>ア</t>
    </rPh>
    <rPh sb="30" eb="31">
      <t>ナ</t>
    </rPh>
    <phoneticPr fontId="6"/>
  </si>
  <si>
    <t>（本提案総括表に記載された内容については、後日公表されることがありますので、ご了承下さい。）</t>
    <rPh sb="1" eb="2">
      <t>ホン</t>
    </rPh>
    <rPh sb="2" eb="4">
      <t>テイアン</t>
    </rPh>
    <rPh sb="4" eb="6">
      <t>ソウカツ</t>
    </rPh>
    <rPh sb="6" eb="7">
      <t>ヒョウ</t>
    </rPh>
    <rPh sb="8" eb="10">
      <t>キサイ</t>
    </rPh>
    <rPh sb="13" eb="15">
      <t>ナイヨウ</t>
    </rPh>
    <rPh sb="21" eb="23">
      <t>ゴジツ</t>
    </rPh>
    <rPh sb="23" eb="25">
      <t>コウヒョウ</t>
    </rPh>
    <rPh sb="38" eb="41">
      <t>ゴリョウショウ</t>
    </rPh>
    <rPh sb="41" eb="42">
      <t>クダ</t>
    </rPh>
    <phoneticPr fontId="5"/>
  </si>
  <si>
    <r>
      <t>　　　　　　提 案 総 括 表　　　（補助金　</t>
    </r>
    <r>
      <rPr>
        <b/>
        <u/>
        <sz val="16"/>
        <rFont val="ＭＳ ゴシック"/>
        <family val="3"/>
        <charset val="128"/>
      </rPr>
      <t>有／無</t>
    </r>
    <r>
      <rPr>
        <b/>
        <sz val="16"/>
        <rFont val="ＭＳ ゴシック"/>
        <family val="3"/>
        <charset val="128"/>
      </rPr>
      <t>）　　　（税込）</t>
    </r>
    <rPh sb="6" eb="9">
      <t>テイアン</t>
    </rPh>
    <rPh sb="10" eb="13">
      <t>ソウカツ</t>
    </rPh>
    <rPh sb="14" eb="15">
      <t>ヒョウ</t>
    </rPh>
    <rPh sb="19" eb="22">
      <t>ホジョキン</t>
    </rPh>
    <rPh sb="23" eb="24">
      <t>ア</t>
    </rPh>
    <rPh sb="25" eb="26">
      <t>ナ</t>
    </rPh>
    <rPh sb="31" eb="33">
      <t>ゼイコミ</t>
    </rPh>
    <phoneticPr fontId="5"/>
  </si>
  <si>
    <t>令和（年度）</t>
    <rPh sb="0" eb="2">
      <t>レイワ</t>
    </rPh>
    <rPh sb="3" eb="5">
      <t>ネンド</t>
    </rPh>
    <phoneticPr fontId="5"/>
  </si>
  <si>
    <r>
      <rPr>
        <sz val="11"/>
        <rFont val="ＭＳ ゴシック"/>
        <family val="3"/>
        <charset val="128"/>
      </rPr>
      <t>（</t>
    </r>
    <r>
      <rPr>
        <sz val="9"/>
        <rFont val="ＭＳ ゴシック"/>
        <family val="3"/>
        <charset val="128"/>
      </rPr>
      <t>借入先：</t>
    </r>
    <phoneticPr fontId="5"/>
  </si>
  <si>
    <t>※補助金有り提案を提出しない場合は本様式の提出は不要</t>
    <rPh sb="1" eb="4">
      <t>ホジョキン</t>
    </rPh>
    <rPh sb="4" eb="5">
      <t>ア</t>
    </rPh>
    <rPh sb="6" eb="8">
      <t>テイアン</t>
    </rPh>
    <rPh sb="9" eb="11">
      <t>テイシュツ</t>
    </rPh>
    <rPh sb="14" eb="16">
      <t>バアイ</t>
    </rPh>
    <rPh sb="17" eb="18">
      <t>ホン</t>
    </rPh>
    <rPh sb="18" eb="20">
      <t>ヨウシキ</t>
    </rPh>
    <rPh sb="21" eb="23">
      <t>テイシュツ</t>
    </rPh>
    <rPh sb="24" eb="26">
      <t>フヨウ</t>
    </rPh>
    <phoneticPr fontId="5"/>
  </si>
  <si>
    <t>○ＬＥＤ取替え台数一覧　※下表にＬＥＤ照明への取替え台数を記載のこと</t>
    <rPh sb="4" eb="6">
      <t>トリカ</t>
    </rPh>
    <rPh sb="7" eb="9">
      <t>ダイスウ</t>
    </rPh>
    <rPh sb="9" eb="11">
      <t>イチラン</t>
    </rPh>
    <rPh sb="13" eb="15">
      <t>カヒョウ</t>
    </rPh>
    <rPh sb="19" eb="21">
      <t>ショウメイ</t>
    </rPh>
    <rPh sb="23" eb="25">
      <t>トリカ</t>
    </rPh>
    <rPh sb="26" eb="28">
      <t>ダイスウ</t>
    </rPh>
    <rPh sb="29" eb="31">
      <t>キサイ</t>
    </rPh>
    <phoneticPr fontId="5"/>
  </si>
  <si>
    <t>単位：台</t>
    <rPh sb="0" eb="2">
      <t>タンイ</t>
    </rPh>
    <rPh sb="3" eb="4">
      <t>ダイ</t>
    </rPh>
    <phoneticPr fontId="5"/>
  </si>
  <si>
    <t>器具更新</t>
    <rPh sb="0" eb="2">
      <t>キグ</t>
    </rPh>
    <rPh sb="2" eb="4">
      <t>コウシン</t>
    </rPh>
    <phoneticPr fontId="5"/>
  </si>
  <si>
    <t>ランプ交換</t>
    <rPh sb="3" eb="5">
      <t>コウカン</t>
    </rPh>
    <phoneticPr fontId="5"/>
  </si>
  <si>
    <t>その他（　　　　）</t>
    <rPh sb="2" eb="3">
      <t>タ</t>
    </rPh>
    <phoneticPr fontId="5"/>
  </si>
  <si>
    <t>・施設運営・業務への配慮について（具体的に）</t>
    <rPh sb="1" eb="3">
      <t>シセツ</t>
    </rPh>
    <rPh sb="3" eb="5">
      <t>ウンエイ</t>
    </rPh>
    <rPh sb="6" eb="8">
      <t>ギョウム</t>
    </rPh>
    <rPh sb="10" eb="12">
      <t>ハイリョ</t>
    </rPh>
    <rPh sb="17" eb="20">
      <t>グタイテキ</t>
    </rPh>
    <phoneticPr fontId="5"/>
  </si>
  <si>
    <t>■光熱水費等削減保証（ESCOサービス２年目以降）</t>
    <rPh sb="20" eb="22">
      <t>ネンメ</t>
    </rPh>
    <rPh sb="22" eb="24">
      <t>イコウ</t>
    </rPh>
    <phoneticPr fontId="5"/>
  </si>
  <si>
    <r>
      <t>■光熱水費等削減保証</t>
    </r>
    <r>
      <rPr>
        <sz val="14"/>
        <color rgb="FFFF0000"/>
        <rFont val="ＭＳ ゴシック"/>
        <family val="3"/>
        <charset val="128"/>
      </rPr>
      <t>（ESCOサービス１年目</t>
    </r>
    <r>
      <rPr>
        <sz val="14"/>
        <rFont val="ＭＳ ゴシック"/>
        <family val="3"/>
        <charset val="128"/>
      </rPr>
      <t>）</t>
    </r>
    <rPh sb="20" eb="22">
      <t>ネンメ</t>
    </rPh>
    <phoneticPr fontId="5"/>
  </si>
  <si>
    <t>1年目</t>
    <rPh sb="1" eb="2">
      <t>ネン</t>
    </rPh>
    <rPh sb="2" eb="3">
      <t>メ</t>
    </rPh>
    <phoneticPr fontId="5"/>
  </si>
  <si>
    <t>ESCOサービス</t>
    <phoneticPr fontId="5"/>
  </si>
  <si>
    <t>終了年度</t>
    <phoneticPr fontId="5"/>
  </si>
  <si>
    <t>ＥＳＣＯサービス</t>
    <phoneticPr fontId="5"/>
  </si>
  <si>
    <t>令和（年度）</t>
    <phoneticPr fontId="5"/>
  </si>
  <si>
    <t>3年目</t>
    <rPh sb="1" eb="2">
      <t>ネン</t>
    </rPh>
    <rPh sb="2" eb="3">
      <t>メ</t>
    </rPh>
    <phoneticPr fontId="5"/>
  </si>
  <si>
    <t>1年目金額</t>
    <rPh sb="1" eb="2">
      <t>ネン</t>
    </rPh>
    <rPh sb="2" eb="3">
      <t>メ</t>
    </rPh>
    <phoneticPr fontId="5"/>
  </si>
  <si>
    <t>２年目以降金額</t>
    <rPh sb="1" eb="3">
      <t>ネンメ</t>
    </rPh>
    <rPh sb="3" eb="5">
      <t>イコウ</t>
    </rPh>
    <rPh sb="5" eb="7">
      <t>キンガク</t>
    </rPh>
    <phoneticPr fontId="5"/>
  </si>
  <si>
    <t>１年目金額</t>
    <rPh sb="1" eb="2">
      <t>ネン</t>
    </rPh>
    <rPh sb="2" eb="3">
      <t>メ</t>
    </rPh>
    <phoneticPr fontId="5"/>
  </si>
  <si>
    <t>１年目金額</t>
    <rPh sb="1" eb="2">
      <t>ネン</t>
    </rPh>
    <rPh sb="2" eb="3">
      <t>メ</t>
    </rPh>
    <rPh sb="3" eb="5">
      <t>キンガク</t>
    </rPh>
    <phoneticPr fontId="5"/>
  </si>
  <si>
    <t>省エネルギー率（ＥＳＣＯサービス２年目以降）</t>
    <rPh sb="0" eb="1">
      <t>ショウ</t>
    </rPh>
    <rPh sb="6" eb="7">
      <t>リツ</t>
    </rPh>
    <rPh sb="17" eb="19">
      <t>ネンメ</t>
    </rPh>
    <rPh sb="19" eb="21">
      <t>イコウ</t>
    </rPh>
    <phoneticPr fontId="5"/>
  </si>
  <si>
    <r>
      <t>CO</t>
    </r>
    <r>
      <rPr>
        <sz val="8"/>
        <rFont val="ＭＳ ゴシック"/>
        <family val="3"/>
        <charset val="128"/>
      </rPr>
      <t>２</t>
    </r>
    <r>
      <rPr>
        <sz val="11"/>
        <rFont val="ＭＳ ゴシック"/>
        <family val="3"/>
        <charset val="128"/>
      </rPr>
      <t>削減率（ＥＳＣＯサービス２年目以降）</t>
    </r>
    <rPh sb="5" eb="6">
      <t>リツ</t>
    </rPh>
    <phoneticPr fontId="5"/>
  </si>
  <si>
    <r>
      <t>CO</t>
    </r>
    <r>
      <rPr>
        <sz val="8"/>
        <rFont val="ＭＳ ゴシック"/>
        <family val="3"/>
        <charset val="128"/>
      </rPr>
      <t>２</t>
    </r>
    <r>
      <rPr>
        <sz val="11"/>
        <rFont val="ＭＳ ゴシック"/>
        <family val="3"/>
        <charset val="128"/>
      </rPr>
      <t>削減量（ＥＳＣＯサービス２年目以降）</t>
    </r>
    <rPh sb="3" eb="6">
      <t>サクゲンリョウ</t>
    </rPh>
    <phoneticPr fontId="5"/>
  </si>
  <si>
    <t>(4)</t>
    <phoneticPr fontId="5"/>
  </si>
  <si>
    <t>(3)</t>
    <phoneticPr fontId="5"/>
  </si>
  <si>
    <t>削減保証額（ＥＳＣＯサービス２年目以降）</t>
    <phoneticPr fontId="5"/>
  </si>
  <si>
    <t>様式10-4</t>
    <phoneticPr fontId="5"/>
  </si>
  <si>
    <t>[円/年]　</t>
    <phoneticPr fontId="5"/>
  </si>
  <si>
    <t>ＬＥＤ照明について器具更新に積極性があること</t>
    <rPh sb="3" eb="5">
      <t>ショウメイ</t>
    </rPh>
    <rPh sb="9" eb="11">
      <t>キグ</t>
    </rPh>
    <rPh sb="11" eb="13">
      <t>コウシン</t>
    </rPh>
    <rPh sb="14" eb="17">
      <t>セッキョクセイ</t>
    </rPh>
    <phoneticPr fontId="5"/>
  </si>
  <si>
    <t>提案項目</t>
    <rPh sb="0" eb="2">
      <t>テイアン</t>
    </rPh>
    <rPh sb="2" eb="4">
      <t>コウモク</t>
    </rPh>
    <phoneticPr fontId="5"/>
  </si>
  <si>
    <t>・器具更新台数</t>
    <rPh sb="1" eb="3">
      <t>キグ</t>
    </rPh>
    <rPh sb="3" eb="5">
      <t>コウシン</t>
    </rPh>
    <rPh sb="5" eb="7">
      <t>ダイスウ</t>
    </rPh>
    <phoneticPr fontId="5"/>
  </si>
  <si>
    <t>・ランプ交換台数</t>
    <rPh sb="4" eb="6">
      <t>コウカン</t>
    </rPh>
    <rPh sb="6" eb="8">
      <t>ダイスウ</t>
    </rPh>
    <phoneticPr fontId="5"/>
  </si>
  <si>
    <t>先端性のある技術、独自性や特殊なノウハウ
要求を上回る意欲的な提案</t>
    <rPh sb="0" eb="3">
      <t>センタンセイ</t>
    </rPh>
    <rPh sb="6" eb="8">
      <t>ギジュツ</t>
    </rPh>
    <rPh sb="9" eb="12">
      <t>ドクジセイ</t>
    </rPh>
    <rPh sb="13" eb="15">
      <t>トクシュ</t>
    </rPh>
    <rPh sb="21" eb="23">
      <t>ヨウキュウ</t>
    </rPh>
    <rPh sb="24" eb="26">
      <t>ウワマワ</t>
    </rPh>
    <rPh sb="27" eb="30">
      <t>イヨクテキ</t>
    </rPh>
    <rPh sb="31" eb="33">
      <t>テイアン</t>
    </rPh>
    <phoneticPr fontId="5"/>
  </si>
  <si>
    <t>(13)</t>
    <phoneticPr fontId="5"/>
  </si>
  <si>
    <t>(14)</t>
    <phoneticPr fontId="5"/>
  </si>
  <si>
    <t>(15)</t>
    <phoneticPr fontId="5"/>
  </si>
  <si>
    <t>品質管理、工事完了期限、設備引き渡しへの信頼性
施設の運営・業務に配慮がある</t>
    <rPh sb="0" eb="2">
      <t>ヒンシツ</t>
    </rPh>
    <rPh sb="2" eb="4">
      <t>カンリ</t>
    </rPh>
    <rPh sb="5" eb="7">
      <t>コウジ</t>
    </rPh>
    <rPh sb="7" eb="9">
      <t>カンリョウ</t>
    </rPh>
    <rPh sb="9" eb="11">
      <t>キゲン</t>
    </rPh>
    <rPh sb="12" eb="14">
      <t>セツビ</t>
    </rPh>
    <rPh sb="14" eb="17">
      <t>ヒキワタ</t>
    </rPh>
    <rPh sb="20" eb="23">
      <t>シンライセイ</t>
    </rPh>
    <rPh sb="24" eb="26">
      <t>シセツ</t>
    </rPh>
    <rPh sb="27" eb="29">
      <t>ウンエイ</t>
    </rPh>
    <rPh sb="30" eb="32">
      <t>ギョウム</t>
    </rPh>
    <rPh sb="33" eb="35">
      <t>ハイリョ</t>
    </rPh>
    <phoneticPr fontId="5"/>
  </si>
  <si>
    <t>(16)</t>
    <phoneticPr fontId="5"/>
  </si>
  <si>
    <t>(17)</t>
    <phoneticPr fontId="5"/>
  </si>
  <si>
    <t>(18)</t>
    <phoneticPr fontId="5"/>
  </si>
  <si>
    <t>　・ESCOサービス料（ＥＳＣＯサービス２年目以降）　　　　　　　　　　　　　　　　　</t>
    <rPh sb="10" eb="11">
      <t>リョウ</t>
    </rPh>
    <phoneticPr fontId="5"/>
  </si>
  <si>
    <t>　・ESCOサービス料（ＥＳＣＯサービス１年目）　　　　　　　　　　　</t>
    <rPh sb="10" eb="11">
      <t>リョウ</t>
    </rPh>
    <phoneticPr fontId="5"/>
  </si>
  <si>
    <t>■　ＬＥＤ照明　消費電力削減量計算シート</t>
    <rPh sb="5" eb="7">
      <t>ショウメイ</t>
    </rPh>
    <rPh sb="8" eb="10">
      <t>ショウヒ</t>
    </rPh>
    <rPh sb="10" eb="12">
      <t>デンリョク</t>
    </rPh>
    <rPh sb="12" eb="14">
      <t>サクゲン</t>
    </rPh>
    <rPh sb="14" eb="15">
      <t>リョウ</t>
    </rPh>
    <rPh sb="15" eb="17">
      <t>ケイサン</t>
    </rPh>
    <phoneticPr fontId="85"/>
  </si>
  <si>
    <t>２年度工事分</t>
    <rPh sb="1" eb="3">
      <t>ネンド</t>
    </rPh>
    <rPh sb="3" eb="5">
      <t>コウジ</t>
    </rPh>
    <rPh sb="5" eb="6">
      <t>ブン</t>
    </rPh>
    <phoneticPr fontId="5"/>
  </si>
  <si>
    <t>初年度工事分</t>
    <rPh sb="0" eb="3">
      <t>ショネンド</t>
    </rPh>
    <rPh sb="3" eb="5">
      <t>コウジ</t>
    </rPh>
    <rPh sb="5" eb="6">
      <t>ブン</t>
    </rPh>
    <phoneticPr fontId="5"/>
  </si>
  <si>
    <t>計（税抜）</t>
    <rPh sb="0" eb="1">
      <t>ケイ</t>
    </rPh>
    <rPh sb="3" eb="4">
      <t>ヌ</t>
    </rPh>
    <phoneticPr fontId="5"/>
  </si>
  <si>
    <t>計（税抜）</t>
    <rPh sb="0" eb="1">
      <t>ケイ</t>
    </rPh>
    <rPh sb="2" eb="3">
      <t>ゼイ</t>
    </rPh>
    <rPh sb="3" eb="4">
      <t>ヌ</t>
    </rPh>
    <phoneticPr fontId="5"/>
  </si>
  <si>
    <t>小計（税込）</t>
    <rPh sb="0" eb="2">
      <t>ショウケイ</t>
    </rPh>
    <rPh sb="3" eb="5">
      <t>ゼイコミ</t>
    </rPh>
    <rPh sb="4" eb="5">
      <t>コ</t>
    </rPh>
    <phoneticPr fontId="5"/>
  </si>
  <si>
    <t>計（税込）</t>
    <phoneticPr fontId="5"/>
  </si>
  <si>
    <t>小計（税込）</t>
    <rPh sb="0" eb="2">
      <t>ショウケイ</t>
    </rPh>
    <rPh sb="3" eb="5">
      <t>ゼイコミ</t>
    </rPh>
    <phoneticPr fontId="5"/>
  </si>
  <si>
    <t>補助金対象経費（税抜）</t>
    <rPh sb="8" eb="9">
      <t>ゼイ</t>
    </rPh>
    <rPh sb="9" eb="10">
      <t>ヌ</t>
    </rPh>
    <phoneticPr fontId="5"/>
  </si>
  <si>
    <t>補助金対象外経費（税抜）</t>
    <phoneticPr fontId="5"/>
  </si>
  <si>
    <t>⑤</t>
    <phoneticPr fontId="5"/>
  </si>
  <si>
    <t>④</t>
    <phoneticPr fontId="5"/>
  </si>
  <si>
    <t>③</t>
    <phoneticPr fontId="5"/>
  </si>
  <si>
    <t>②</t>
    <phoneticPr fontId="5"/>
  </si>
  <si>
    <t>①</t>
    <phoneticPr fontId="5"/>
  </si>
  <si>
    <t>特記ESCO募集要項
11,16ページによる</t>
    <rPh sb="0" eb="2">
      <t>トッキ</t>
    </rPh>
    <rPh sb="6" eb="8">
      <t>ボシュウ</t>
    </rPh>
    <rPh sb="8" eb="10">
      <t>ヨウコウ</t>
    </rPh>
    <phoneticPr fontId="5"/>
  </si>
  <si>
    <t>特記ESCO募集要項
9,16ページによる</t>
    <rPh sb="0" eb="2">
      <t>トッキ</t>
    </rPh>
    <rPh sb="6" eb="8">
      <t>ボシュウ</t>
    </rPh>
    <rPh sb="8" eb="10">
      <t>ヨウコウ</t>
    </rPh>
    <phoneticPr fontId="5"/>
  </si>
  <si>
    <t>特記ESCO募集要項
9,16ページによる</t>
    <phoneticPr fontId="5"/>
  </si>
  <si>
    <t>・先端性のある技術や独自性、特殊なノウハウ、また、要求仕様を上回る</t>
    <rPh sb="1" eb="4">
      <t>センタンセイ</t>
    </rPh>
    <rPh sb="7" eb="9">
      <t>ギジュツ</t>
    </rPh>
    <rPh sb="10" eb="13">
      <t>ドクジセイ</t>
    </rPh>
    <rPh sb="14" eb="16">
      <t>トクシュ</t>
    </rPh>
    <phoneticPr fontId="4"/>
  </si>
  <si>
    <t>意欲的な提案について</t>
    <phoneticPr fontId="5"/>
  </si>
  <si>
    <t>維持管理業務を行う上で、コスト削減及びサービス水準の向上等の視点でアピールポイントを記載する。</t>
    <rPh sb="0" eb="2">
      <t>イジ</t>
    </rPh>
    <rPh sb="42" eb="44">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</si>
</sst>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_ "/>
    <numFmt numFmtId="177" formatCode="#,##0_);[Red]\(#,##0\)"/>
    <numFmt numFmtId="178" formatCode="#,##0.000;[Red]\-#,##0.000"/>
    <numFmt numFmtId="179" formatCode="0_ "/>
    <numFmt numFmtId="180" formatCode="#,##0.0;[Red]\-#,##0.0"/>
    <numFmt numFmtId="181" formatCode="#,##0_ ;[Red]\-#,##0\ "/>
    <numFmt numFmtId="182" formatCode="#,##0.0_ ;[Red]\-#,##0.0\ "/>
    <numFmt numFmtId="183" formatCode="0_);[Red]\(0\)"/>
    <numFmt numFmtId="184" formatCode="0.00_);[Red]\(0.00\)"/>
    <numFmt numFmtId="185" formatCode="#,##0.00_ ;[Red]\-#,##0.00\ "/>
    <numFmt numFmtId="186" formatCode="0.00&quot; %、&quot;"/>
    <numFmt numFmtId="187" formatCode="#,##0&quot; 年）&quot;"/>
    <numFmt numFmtId="188" formatCode="0.0%"/>
    <numFmt numFmtId="189" formatCode="0.0_);[Red]\(0.0\)"/>
    <numFmt numFmtId="190" formatCode="#,##0\ &quot;円/年&quot;"/>
  </numFmts>
  <fonts count="11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Ｐゴシック"/>
      <family val="3"/>
      <charset val="128"/>
    </font>
    <font>
      <b/>
      <sz val="16"/>
      <name val="ＭＳ Ｐゴシック"/>
      <family val="3"/>
      <charset val="128"/>
    </font>
    <font>
      <sz val="12"/>
      <name val="ＭＳ Ｐゴシック"/>
      <family val="3"/>
      <charset val="128"/>
    </font>
    <font>
      <sz val="11"/>
      <color rgb="FFFF0000"/>
      <name val="ＭＳ Ｐゴシック"/>
      <family val="3"/>
      <charset val="128"/>
    </font>
    <font>
      <sz val="10"/>
      <name val="ＭＳ Ｐゴシック"/>
      <family val="3"/>
      <charset val="128"/>
    </font>
    <font>
      <sz val="12"/>
      <color theme="3"/>
      <name val="ＭＳ Ｐゴシック"/>
      <family val="3"/>
      <charset val="128"/>
    </font>
    <font>
      <sz val="12"/>
      <color rgb="FFFF0000"/>
      <name val="ＭＳ Ｐゴシック"/>
      <family val="3"/>
      <charset val="128"/>
    </font>
    <font>
      <sz val="14"/>
      <name val="ＭＳ Ｐゴシック"/>
      <family val="3"/>
      <charset val="128"/>
    </font>
    <font>
      <sz val="16"/>
      <name val="ＭＳ Ｐゴシック"/>
      <family val="3"/>
      <charset val="128"/>
    </font>
    <font>
      <u/>
      <sz val="14"/>
      <name val="ＭＳ Ｐゴシック"/>
      <family val="3"/>
      <charset val="128"/>
    </font>
    <font>
      <sz val="9"/>
      <name val="ＭＳ Ｐゴシック"/>
      <family val="3"/>
      <charset val="128"/>
    </font>
    <font>
      <sz val="11"/>
      <name val="ＭＳ ゴシック"/>
      <family val="3"/>
      <charset val="128"/>
    </font>
    <font>
      <sz val="14"/>
      <name val="ＭＳ ゴシック"/>
      <family val="3"/>
      <charset val="128"/>
    </font>
    <font>
      <b/>
      <sz val="12"/>
      <name val="ＭＳ Ｐゴシック"/>
      <family val="3"/>
      <charset val="128"/>
    </font>
    <font>
      <sz val="10"/>
      <name val="ＭＳ Ｐ明朝"/>
      <family val="1"/>
      <charset val="128"/>
    </font>
    <font>
      <sz val="10.5"/>
      <name val="ＭＳ 明朝"/>
      <family val="1"/>
      <charset val="128"/>
    </font>
    <font>
      <sz val="11"/>
      <color theme="1"/>
      <name val="ＭＳ Ｐゴシック"/>
      <family val="3"/>
      <charset val="128"/>
      <scheme val="minor"/>
    </font>
    <font>
      <sz val="8"/>
      <name val="ＭＳ Ｐゴシック"/>
      <family val="3"/>
      <charset val="128"/>
    </font>
    <font>
      <b/>
      <sz val="14"/>
      <name val="ＭＳ Ｐゴシック"/>
      <family val="3"/>
      <charset val="128"/>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明朝"/>
      <family val="1"/>
      <charset val="128"/>
    </font>
    <font>
      <sz val="9"/>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name val="ＭＳ ゴシック"/>
      <family val="3"/>
      <charset val="128"/>
    </font>
    <font>
      <b/>
      <sz val="11"/>
      <name val="ＭＳ ゴシック"/>
      <family val="3"/>
      <charset val="128"/>
    </font>
    <font>
      <sz val="12"/>
      <color theme="4"/>
      <name val="ＭＳ ゴシック"/>
      <family val="3"/>
      <charset val="128"/>
    </font>
    <font>
      <sz val="11"/>
      <color theme="3"/>
      <name val="ＭＳ ゴシック"/>
      <family val="3"/>
      <charset val="128"/>
    </font>
    <font>
      <sz val="8"/>
      <color theme="4"/>
      <name val="ＭＳ ゴシック"/>
      <family val="3"/>
      <charset val="128"/>
    </font>
    <font>
      <sz val="9"/>
      <color theme="3"/>
      <name val="ＭＳ ゴシック"/>
      <family val="3"/>
      <charset val="128"/>
    </font>
    <font>
      <sz val="10"/>
      <color theme="3"/>
      <name val="ＭＳ ゴシック"/>
      <family val="3"/>
      <charset val="128"/>
    </font>
    <font>
      <b/>
      <u/>
      <sz val="16"/>
      <name val="ＭＳ Ｐゴシック"/>
      <family val="3"/>
      <charset val="128"/>
    </font>
    <font>
      <b/>
      <sz val="11"/>
      <name val="ＭＳ Ｐゴシック"/>
      <family val="3"/>
      <charset val="128"/>
    </font>
    <font>
      <b/>
      <sz val="9"/>
      <color indexed="81"/>
      <name val="ＭＳ Ｐゴシック"/>
      <family val="3"/>
      <charset val="128"/>
    </font>
    <font>
      <sz val="11"/>
      <name val="HG丸ｺﾞｼｯｸM-PRO"/>
      <family val="3"/>
      <charset val="128"/>
    </font>
    <font>
      <sz val="9"/>
      <name val="HG丸ｺﾞｼｯｸM-PRO"/>
      <family val="3"/>
      <charset val="128"/>
    </font>
    <font>
      <sz val="12"/>
      <name val="HG丸ｺﾞｼｯｸM-PRO"/>
      <family val="3"/>
      <charset val="128"/>
    </font>
    <font>
      <sz val="10"/>
      <name val="HG丸ｺﾞｼｯｸM-PRO"/>
      <family val="3"/>
      <charset val="128"/>
    </font>
    <font>
      <sz val="11"/>
      <name val="ＭＳ Ｐ明朝"/>
      <family val="1"/>
      <charset val="128"/>
    </font>
    <font>
      <sz val="18"/>
      <name val="HG丸ｺﾞｼｯｸM-PRO"/>
      <family val="3"/>
      <charset val="128"/>
    </font>
    <font>
      <sz val="10"/>
      <name val="ＭＳ 明朝"/>
      <family val="1"/>
      <charset val="128"/>
    </font>
    <font>
      <sz val="11"/>
      <name val="ＭＳ 明朝"/>
      <family val="1"/>
      <charset val="128"/>
    </font>
    <font>
      <sz val="10.5"/>
      <color indexed="10"/>
      <name val="ＭＳ 明朝"/>
      <family val="1"/>
      <charset val="128"/>
    </font>
    <font>
      <b/>
      <sz val="10.5"/>
      <name val="ＭＳ 明朝"/>
      <family val="1"/>
      <charset val="128"/>
    </font>
    <font>
      <sz val="9"/>
      <name val="ＭＳ 明朝"/>
      <family val="1"/>
      <charset val="128"/>
    </font>
    <font>
      <sz val="14"/>
      <name val="HG丸ｺﾞｼｯｸM-PRO"/>
      <family val="3"/>
      <charset val="128"/>
    </font>
    <font>
      <sz val="22"/>
      <color indexed="10"/>
      <name val="ＭＳ Ｐゴシック"/>
      <family val="3"/>
      <charset val="128"/>
    </font>
    <font>
      <b/>
      <sz val="20"/>
      <name val="ＭＳ 明朝"/>
      <family val="1"/>
      <charset val="128"/>
    </font>
    <font>
      <sz val="12"/>
      <name val="ＭＳ 明朝"/>
      <family val="1"/>
      <charset val="128"/>
    </font>
    <font>
      <b/>
      <sz val="14"/>
      <name val="ＭＳ 明朝"/>
      <family val="1"/>
      <charset val="128"/>
    </font>
    <font>
      <b/>
      <u/>
      <sz val="14"/>
      <name val="ＭＳ Ｐゴシック"/>
      <family val="3"/>
      <charset val="128"/>
    </font>
    <font>
      <b/>
      <sz val="11"/>
      <color indexed="8"/>
      <name val="ＭＳ Ｐゴシック"/>
      <family val="3"/>
      <charset val="128"/>
    </font>
    <font>
      <sz val="18"/>
      <name val="ＭＳ 明朝"/>
      <family val="1"/>
      <charset val="128"/>
    </font>
    <font>
      <sz val="16"/>
      <name val="ＭＳ 明朝"/>
      <family val="1"/>
      <charset val="128"/>
    </font>
    <font>
      <sz val="10.5"/>
      <name val="ＭＳ ゴシック"/>
      <family val="3"/>
      <charset val="128"/>
    </font>
    <font>
      <sz val="10.5"/>
      <color theme="1"/>
      <name val="ＭＳ Ｐゴシック"/>
      <family val="3"/>
      <charset val="128"/>
      <scheme val="minor"/>
    </font>
    <font>
      <b/>
      <sz val="10.5"/>
      <color theme="1"/>
      <name val="ＭＳ Ｐゴシック"/>
      <family val="3"/>
      <charset val="128"/>
      <scheme val="minor"/>
    </font>
    <font>
      <b/>
      <sz val="11"/>
      <color indexed="81"/>
      <name val="ＭＳ Ｐゴシック"/>
      <family val="3"/>
      <charset val="128"/>
    </font>
    <font>
      <u/>
      <sz val="11"/>
      <name val="ＭＳ Ｐゴシック"/>
      <family val="3"/>
      <charset val="128"/>
    </font>
    <font>
      <sz val="11"/>
      <color theme="4"/>
      <name val="ＭＳ Ｐゴシック"/>
      <family val="3"/>
      <charset val="128"/>
    </font>
    <font>
      <b/>
      <sz val="20"/>
      <name val="ＭＳ Ｐゴシック"/>
      <family val="3"/>
      <charset val="128"/>
    </font>
    <font>
      <sz val="18"/>
      <name val="ＭＳ Ｐゴシック"/>
      <family val="3"/>
      <charset val="128"/>
    </font>
    <font>
      <b/>
      <sz val="24"/>
      <name val="ＭＳ Ｐゴシック"/>
      <family val="3"/>
      <charset val="128"/>
    </font>
    <font>
      <b/>
      <sz val="36"/>
      <name val="ＭＳ Ｐゴシック"/>
      <family val="3"/>
      <charset val="128"/>
    </font>
    <font>
      <b/>
      <sz val="11"/>
      <color theme="0"/>
      <name val="ＭＳ Ｐゴシック"/>
      <family val="3"/>
      <charset val="128"/>
    </font>
    <font>
      <sz val="11"/>
      <color theme="0"/>
      <name val="ＭＳ Ｐゴシック"/>
      <family val="3"/>
      <charset val="128"/>
    </font>
    <font>
      <sz val="10"/>
      <color rgb="FFFF0000"/>
      <name val="ＭＳ Ｐゴシック"/>
      <family val="3"/>
      <charset val="128"/>
    </font>
    <font>
      <vertAlign val="superscript"/>
      <sz val="12"/>
      <name val="ＭＳ Ｐゴシック"/>
      <family val="3"/>
      <charset val="128"/>
    </font>
    <font>
      <sz val="12"/>
      <name val="ＭＳ Ｐゴシック"/>
      <family val="3"/>
      <charset val="128"/>
      <scheme val="major"/>
    </font>
    <font>
      <sz val="10"/>
      <color rgb="FFFF0000"/>
      <name val="ＭＳ Ｐゴシック"/>
      <family val="3"/>
      <charset val="128"/>
      <scheme val="minor"/>
    </font>
    <font>
      <vertAlign val="superscript"/>
      <sz val="11"/>
      <name val="ＭＳ Ｐゴシック"/>
      <family val="3"/>
      <charset val="128"/>
      <scheme val="minor"/>
    </font>
    <font>
      <sz val="2"/>
      <name val="ＭＳ Ｐゴシック"/>
      <family val="3"/>
      <charset val="128"/>
    </font>
    <font>
      <sz val="9.5"/>
      <name val="ＭＳ Ｐゴシック"/>
      <family val="3"/>
      <charset val="128"/>
    </font>
    <font>
      <sz val="11"/>
      <color theme="1"/>
      <name val="ＭＳ Ｐゴシック"/>
      <family val="3"/>
      <charset val="128"/>
    </font>
    <font>
      <sz val="11"/>
      <color theme="1"/>
      <name val="ＭＳ Ｐゴシック"/>
      <family val="2"/>
      <scheme val="minor"/>
    </font>
    <font>
      <sz val="14"/>
      <color theme="1"/>
      <name val="ＭＳ Ｐゴシック"/>
      <family val="2"/>
      <charset val="128"/>
      <scheme val="minor"/>
    </font>
    <font>
      <sz val="9"/>
      <color theme="1"/>
      <name val="ＭＳ Ｐゴシック"/>
      <family val="2"/>
      <charset val="128"/>
      <scheme val="minor"/>
    </font>
    <font>
      <sz val="6"/>
      <name val="ＭＳ Ｐゴシック"/>
      <family val="3"/>
      <charset val="128"/>
      <scheme val="minor"/>
    </font>
    <font>
      <sz val="8"/>
      <name val="ＭＳ Ｐゴシック"/>
      <family val="3"/>
      <charset val="128"/>
      <scheme val="minor"/>
    </font>
    <font>
      <sz val="6"/>
      <name val="ＭＳ Ｐ明朝"/>
      <family val="1"/>
      <charset val="128"/>
    </font>
    <font>
      <sz val="9"/>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2"/>
      <color theme="0"/>
      <name val="ＭＳ Ｐゴシック"/>
      <family val="3"/>
      <charset val="128"/>
      <scheme val="minor"/>
    </font>
    <font>
      <vertAlign val="superscript"/>
      <sz val="11"/>
      <name val="ＭＳ Ｐゴシック"/>
      <family val="3"/>
      <charset val="128"/>
    </font>
    <font>
      <b/>
      <sz val="12"/>
      <name val="ＭＳ Ｐゴシック"/>
      <family val="3"/>
      <charset val="128"/>
      <scheme val="minor"/>
    </font>
    <font>
      <b/>
      <u/>
      <sz val="12"/>
      <name val="ＭＳ Ｐゴシック"/>
      <family val="3"/>
      <charset val="128"/>
      <scheme val="minor"/>
    </font>
    <font>
      <sz val="12"/>
      <color rgb="FFFF0000"/>
      <name val="ＭＳ Ｐゴシック"/>
      <family val="3"/>
      <charset val="128"/>
      <scheme val="major"/>
    </font>
    <font>
      <b/>
      <u/>
      <sz val="20"/>
      <name val="ＭＳ Ｐゴシック"/>
      <family val="3"/>
      <charset val="128"/>
    </font>
    <font>
      <sz val="10.5"/>
      <color rgb="FFFF0000"/>
      <name val="ＭＳ 明朝"/>
      <family val="1"/>
      <charset val="128"/>
    </font>
    <font>
      <sz val="11"/>
      <color theme="0"/>
      <name val="ＭＳ ゴシック"/>
      <family val="3"/>
      <charset val="128"/>
    </font>
    <font>
      <sz val="14"/>
      <color rgb="FFFF0000"/>
      <name val="ＭＳ ゴシック"/>
      <family val="3"/>
      <charset val="128"/>
    </font>
    <font>
      <sz val="14"/>
      <color theme="1"/>
      <name val="ＭＳ Ｐゴシック"/>
      <family val="3"/>
      <charset val="128"/>
    </font>
    <font>
      <sz val="11"/>
      <color theme="1"/>
      <name val="ＭＳ ゴシック"/>
      <family val="3"/>
      <charset val="128"/>
    </font>
    <font>
      <sz val="12"/>
      <color theme="1"/>
      <name val="ＭＳ Ｐゴシック"/>
      <family val="3"/>
      <charset val="128"/>
    </font>
    <font>
      <sz val="9"/>
      <name val="ＭＳ ゴシック"/>
      <family val="3"/>
      <charset val="128"/>
    </font>
    <font>
      <sz val="10"/>
      <name val="ＭＳ ゴシック"/>
      <family val="3"/>
      <charset val="128"/>
    </font>
    <font>
      <b/>
      <sz val="9"/>
      <color indexed="81"/>
      <name val="MS P ゴシック"/>
      <family val="3"/>
      <charset val="128"/>
    </font>
    <font>
      <b/>
      <sz val="16"/>
      <name val="ＭＳ ゴシック"/>
      <family val="3"/>
      <charset val="128"/>
    </font>
    <font>
      <sz val="16"/>
      <name val="ＭＳ ゴシック"/>
      <family val="3"/>
      <charset val="128"/>
    </font>
    <font>
      <u/>
      <sz val="14"/>
      <name val="ＭＳ ゴシック"/>
      <family val="3"/>
      <charset val="128"/>
    </font>
    <font>
      <b/>
      <u/>
      <sz val="16"/>
      <name val="ＭＳ ゴシック"/>
      <family val="3"/>
      <charset val="128"/>
    </font>
    <font>
      <sz val="8"/>
      <name val="ＭＳ ゴシック"/>
      <family val="3"/>
      <charset val="128"/>
    </font>
  </fonts>
  <fills count="1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99"/>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0" tint="-4.9989318521683403E-2"/>
        <bgColor indexed="64"/>
      </patternFill>
    </fill>
  </fills>
  <borders count="30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double">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bottom style="double">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medium">
        <color indexed="64"/>
      </right>
      <top style="hair">
        <color indexed="64"/>
      </top>
      <bottom/>
      <diagonal/>
    </border>
    <border>
      <left style="thin">
        <color indexed="64"/>
      </left>
      <right style="medium">
        <color indexed="64"/>
      </right>
      <top/>
      <bottom/>
      <diagonal/>
    </border>
    <border>
      <left/>
      <right style="thin">
        <color indexed="64"/>
      </right>
      <top style="hair">
        <color indexed="64"/>
      </top>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medium">
        <color indexed="64"/>
      </right>
      <top style="hair">
        <color indexed="64"/>
      </top>
      <bottom style="thin">
        <color indexed="64"/>
      </bottom>
      <diagonal/>
    </border>
    <border>
      <left/>
      <right/>
      <top style="medium">
        <color indexed="64"/>
      </top>
      <bottom style="double">
        <color indexed="64"/>
      </bottom>
      <diagonal/>
    </border>
    <border>
      <left style="thin">
        <color indexed="64"/>
      </left>
      <right/>
      <top style="double">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medium">
        <color indexed="64"/>
      </bottom>
      <diagonal/>
    </border>
    <border>
      <left/>
      <right style="double">
        <color indexed="64"/>
      </right>
      <top style="medium">
        <color indexed="64"/>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style="thin">
        <color indexed="64"/>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style="double">
        <color indexed="64"/>
      </right>
      <top style="hair">
        <color indexed="64"/>
      </top>
      <bottom style="thin">
        <color indexed="64"/>
      </bottom>
      <diagonal/>
    </border>
    <border>
      <left/>
      <right style="double">
        <color indexed="64"/>
      </right>
      <top/>
      <bottom/>
      <diagonal/>
    </border>
    <border>
      <left/>
      <right style="double">
        <color indexed="64"/>
      </right>
      <top style="thin">
        <color indexed="64"/>
      </top>
      <bottom style="medium">
        <color indexed="64"/>
      </bottom>
      <diagonal/>
    </border>
    <border>
      <left/>
      <right style="double">
        <color indexed="64"/>
      </right>
      <top style="thin">
        <color indexed="64"/>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top style="hair">
        <color indexed="64"/>
      </top>
      <bottom style="thin">
        <color indexed="64"/>
      </bottom>
      <diagonal/>
    </border>
    <border>
      <left style="double">
        <color indexed="64"/>
      </left>
      <right style="hair">
        <color indexed="64"/>
      </right>
      <top style="medium">
        <color indexed="64"/>
      </top>
      <bottom style="hair">
        <color indexed="64"/>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thin">
        <color indexed="64"/>
      </left>
      <right style="medium">
        <color indexed="64"/>
      </right>
      <top/>
      <bottom style="dotted">
        <color indexed="64"/>
      </bottom>
      <diagonal/>
    </border>
    <border>
      <left/>
      <right style="medium">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hair">
        <color indexed="64"/>
      </top>
      <bottom style="hair">
        <color theme="1"/>
      </bottom>
      <diagonal/>
    </border>
    <border>
      <left style="thin">
        <color indexed="64"/>
      </left>
      <right style="thin">
        <color indexed="64"/>
      </right>
      <top style="hair">
        <color theme="1"/>
      </top>
      <bottom style="hair">
        <color theme="1"/>
      </bottom>
      <diagonal/>
    </border>
    <border>
      <left style="thin">
        <color indexed="64"/>
      </left>
      <right style="thin">
        <color indexed="64"/>
      </right>
      <top style="hair">
        <color theme="1"/>
      </top>
      <bottom style="hair">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medium">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medium">
        <color indexed="64"/>
      </left>
      <right style="thin">
        <color indexed="64"/>
      </right>
      <top style="double">
        <color indexed="64"/>
      </top>
      <bottom style="thin">
        <color theme="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hair">
        <color indexed="64"/>
      </right>
      <top style="hair">
        <color indexed="64"/>
      </top>
      <bottom style="double">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double">
        <color indexed="64"/>
      </top>
      <bottom/>
      <diagonal/>
    </border>
    <border>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double">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double">
        <color indexed="64"/>
      </top>
      <bottom style="hair">
        <color indexed="64"/>
      </bottom>
      <diagonal/>
    </border>
    <border>
      <left style="double">
        <color indexed="64"/>
      </left>
      <right/>
      <top/>
      <bottom style="hair">
        <color indexed="64"/>
      </bottom>
      <diagonal/>
    </border>
    <border>
      <left/>
      <right style="medium">
        <color indexed="64"/>
      </right>
      <top/>
      <bottom style="hair">
        <color indexed="64"/>
      </bottom>
      <diagonal/>
    </border>
    <border>
      <left style="double">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double">
        <color indexed="64"/>
      </left>
      <right/>
      <top style="double">
        <color indexed="64"/>
      </top>
      <bottom/>
      <diagonal/>
    </border>
    <border>
      <left style="double">
        <color indexed="64"/>
      </left>
      <right/>
      <top style="hair">
        <color indexed="64"/>
      </top>
      <bottom/>
      <diagonal/>
    </border>
    <border>
      <left/>
      <right style="medium">
        <color indexed="64"/>
      </right>
      <top style="hair">
        <color indexed="64"/>
      </top>
      <bottom/>
      <diagonal/>
    </border>
    <border>
      <left style="double">
        <color indexed="64"/>
      </left>
      <right/>
      <top/>
      <bottom/>
      <diagonal/>
    </border>
    <border>
      <left style="double">
        <color indexed="64"/>
      </left>
      <right/>
      <top style="thin">
        <color indexed="64"/>
      </top>
      <bottom/>
      <diagonal/>
    </border>
    <border>
      <left style="double">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double">
        <color indexed="64"/>
      </left>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style="hair">
        <color indexed="64"/>
      </right>
      <top style="double">
        <color indexed="64"/>
      </top>
      <bottom style="thin">
        <color indexed="64"/>
      </bottom>
      <diagonal style="thin">
        <color indexed="64"/>
      </diagonal>
    </border>
    <border diagonalUp="1">
      <left style="hair">
        <color indexed="64"/>
      </left>
      <right style="hair">
        <color indexed="64"/>
      </right>
      <top style="double">
        <color indexed="64"/>
      </top>
      <bottom style="thin">
        <color indexed="64"/>
      </bottom>
      <diagonal style="thin">
        <color indexed="64"/>
      </diagonal>
    </border>
    <border diagonalUp="1">
      <left style="hair">
        <color indexed="64"/>
      </left>
      <right style="thin">
        <color indexed="64"/>
      </right>
      <top style="double">
        <color indexed="64"/>
      </top>
      <bottom style="thin">
        <color indexed="64"/>
      </bottom>
      <diagonal style="thin">
        <color indexed="64"/>
      </diagonal>
    </border>
    <border diagonalUp="1">
      <left style="hair">
        <color indexed="64"/>
      </left>
      <right/>
      <top style="double">
        <color indexed="64"/>
      </top>
      <bottom style="thin">
        <color indexed="64"/>
      </bottom>
      <diagonal style="thin">
        <color indexed="64"/>
      </diagonal>
    </border>
    <border>
      <left style="thin">
        <color indexed="64"/>
      </left>
      <right style="thin">
        <color indexed="64"/>
      </right>
      <top style="hair">
        <color indexed="64"/>
      </top>
      <bottom style="double">
        <color indexed="64"/>
      </bottom>
      <diagonal/>
    </border>
    <border diagonalUp="1">
      <left/>
      <right/>
      <top style="double">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auto="1"/>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double">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medium">
        <color indexed="64"/>
      </bottom>
      <diagonal/>
    </border>
    <border>
      <left style="hair">
        <color indexed="64"/>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theme="1"/>
      </top>
      <bottom style="thin">
        <color indexed="64"/>
      </bottom>
      <diagonal/>
    </border>
    <border diagonalDown="1">
      <left style="medium">
        <color indexed="64"/>
      </left>
      <right style="thin">
        <color indexed="64"/>
      </right>
      <top style="thin">
        <color indexed="64"/>
      </top>
      <bottom style="thin">
        <color indexed="64"/>
      </bottom>
      <diagonal style="thin">
        <color auto="1"/>
      </diagonal>
    </border>
  </borders>
  <cellStyleXfs count="26">
    <xf numFmtId="0" fontId="0" fillId="0" borderId="0"/>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9" fontId="20" fillId="0" borderId="0" applyFont="0" applyFill="0" applyBorder="0" applyAlignment="0" applyProtection="0"/>
    <xf numFmtId="0" fontId="21" fillId="0" borderId="0">
      <alignment vertical="center"/>
    </xf>
    <xf numFmtId="0" fontId="2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82" fillId="0" borderId="0"/>
    <xf numFmtId="0" fontId="4" fillId="0" borderId="0"/>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2"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997">
    <xf numFmtId="0" fontId="0" fillId="0" borderId="0" xfId="0"/>
    <xf numFmtId="0" fontId="0" fillId="0" borderId="0" xfId="0" applyBorder="1"/>
    <xf numFmtId="0" fontId="0" fillId="0" borderId="0" xfId="0" applyFill="1" applyAlignment="1">
      <alignment horizontal="centerContinuous"/>
    </xf>
    <xf numFmtId="0" fontId="0" fillId="0" borderId="0" xfId="0" applyFill="1" applyBorder="1" applyAlignment="1">
      <alignment horizontal="centerContinuous"/>
    </xf>
    <xf numFmtId="0" fontId="0" fillId="0" borderId="3" xfId="0" applyBorder="1"/>
    <xf numFmtId="0" fontId="0" fillId="0" borderId="0" xfId="0" applyFill="1" applyBorder="1"/>
    <xf numFmtId="0" fontId="0" fillId="0" borderId="0" xfId="0" applyFont="1" applyFill="1" applyBorder="1"/>
    <xf numFmtId="0" fontId="4" fillId="0" borderId="0" xfId="0" applyFont="1" applyFill="1" applyBorder="1"/>
    <xf numFmtId="0" fontId="0" fillId="0" borderId="8" xfId="0" applyBorder="1"/>
    <xf numFmtId="0" fontId="6" fillId="0" borderId="0" xfId="0" applyFont="1" applyAlignment="1">
      <alignment horizontal="right"/>
    </xf>
    <xf numFmtId="0" fontId="6" fillId="0" borderId="0" xfId="0" applyFont="1" applyAlignment="1">
      <alignment horizontal="centerContinuous"/>
    </xf>
    <xf numFmtId="0" fontId="0" fillId="0" borderId="0" xfId="0" applyAlignment="1">
      <alignment horizontal="centerContinuous"/>
    </xf>
    <xf numFmtId="0" fontId="7" fillId="0" borderId="0" xfId="0" applyFont="1"/>
    <xf numFmtId="0" fontId="6" fillId="0" borderId="0" xfId="0" quotePrefix="1" applyFont="1" applyAlignment="1">
      <alignment horizontal="right"/>
    </xf>
    <xf numFmtId="0" fontId="6" fillId="0" borderId="0" xfId="0" quotePrefix="1" applyFont="1" applyAlignment="1">
      <alignment horizontal="right" vertical="center"/>
    </xf>
    <xf numFmtId="0" fontId="0" fillId="0" borderId="0" xfId="0" applyBorder="1" applyAlignment="1">
      <alignment horizontal="centerContinuous"/>
    </xf>
    <xf numFmtId="0" fontId="0" fillId="0" borderId="10" xfId="0" applyBorder="1"/>
    <xf numFmtId="0" fontId="0" fillId="0" borderId="11" xfId="0" applyBorder="1"/>
    <xf numFmtId="0" fontId="0" fillId="0" borderId="12" xfId="0" applyBorder="1"/>
    <xf numFmtId="0" fontId="0" fillId="0" borderId="13" xfId="0"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0" fontId="0" fillId="0" borderId="14" xfId="0" applyBorder="1"/>
    <xf numFmtId="0" fontId="0" fillId="0" borderId="13" xfId="0" applyBorder="1"/>
    <xf numFmtId="0" fontId="0" fillId="0" borderId="5" xfId="0" applyBorder="1"/>
    <xf numFmtId="0" fontId="6" fillId="0" borderId="0" xfId="0" applyFont="1" applyBorder="1" applyAlignment="1">
      <alignment horizontal="right"/>
    </xf>
    <xf numFmtId="0" fontId="6" fillId="0" borderId="0" xfId="0" applyFont="1" applyBorder="1" applyAlignment="1">
      <alignment horizontal="centerContinuous"/>
    </xf>
    <xf numFmtId="0" fontId="0" fillId="0" borderId="10" xfId="0" applyFill="1" applyBorder="1"/>
    <xf numFmtId="0" fontId="0" fillId="0" borderId="13" xfId="0" applyFill="1" applyBorder="1"/>
    <xf numFmtId="0" fontId="0" fillId="0" borderId="13" xfId="0" applyBorder="1" applyAlignment="1">
      <alignment horizontal="center" textRotation="90"/>
    </xf>
    <xf numFmtId="0" fontId="0" fillId="0" borderId="11" xfId="0" applyFill="1" applyBorder="1"/>
    <xf numFmtId="0" fontId="0" fillId="0" borderId="28" xfId="0" applyBorder="1" applyAlignment="1">
      <alignment horizontal="center"/>
    </xf>
    <xf numFmtId="0" fontId="8" fillId="0" borderId="0" xfId="0" applyFont="1" applyFill="1" applyBorder="1"/>
    <xf numFmtId="0" fontId="8" fillId="0" borderId="35" xfId="0" applyFont="1" applyFill="1" applyBorder="1"/>
    <xf numFmtId="0" fontId="8" fillId="0" borderId="35" xfId="0" applyFont="1" applyBorder="1"/>
    <xf numFmtId="0" fontId="8" fillId="0" borderId="36" xfId="0" applyFont="1" applyBorder="1"/>
    <xf numFmtId="38" fontId="0" fillId="0" borderId="0" xfId="0" applyNumberFormat="1"/>
    <xf numFmtId="0" fontId="8" fillId="0" borderId="5" xfId="0" applyFont="1" applyBorder="1"/>
    <xf numFmtId="0" fontId="8" fillId="0" borderId="36" xfId="0" applyFont="1" applyFill="1" applyBorder="1"/>
    <xf numFmtId="0" fontId="8" fillId="0" borderId="0" xfId="0" applyFont="1" applyFill="1" applyBorder="1" applyAlignment="1">
      <alignment horizontal="right"/>
    </xf>
    <xf numFmtId="0" fontId="4" fillId="0" borderId="0" xfId="0" applyFont="1"/>
    <xf numFmtId="0" fontId="4" fillId="0" borderId="0" xfId="0" applyFont="1" applyBorder="1"/>
    <xf numFmtId="0" fontId="10" fillId="0" borderId="0" xfId="0" applyFont="1" applyBorder="1"/>
    <xf numFmtId="0" fontId="10" fillId="0" borderId="0" xfId="0" applyFont="1"/>
    <xf numFmtId="0" fontId="4" fillId="0" borderId="0" xfId="0" applyFont="1" applyAlignment="1">
      <alignment horizontal="centerContinuous"/>
    </xf>
    <xf numFmtId="0" fontId="13" fillId="0" borderId="0" xfId="0" applyFont="1" applyBorder="1"/>
    <xf numFmtId="0" fontId="10" fillId="0" borderId="4" xfId="0" applyFont="1" applyBorder="1"/>
    <xf numFmtId="0" fontId="0" fillId="0" borderId="0" xfId="0" applyAlignment="1">
      <alignment horizontal="right"/>
    </xf>
    <xf numFmtId="0" fontId="10" fillId="0" borderId="10" xfId="0" applyFont="1" applyBorder="1"/>
    <xf numFmtId="0" fontId="10" fillId="0" borderId="11" xfId="0" applyFont="1" applyBorder="1"/>
    <xf numFmtId="0" fontId="10" fillId="0" borderId="71" xfId="0" applyFont="1" applyFill="1" applyBorder="1" applyAlignment="1">
      <alignment horizontal="center"/>
    </xf>
    <xf numFmtId="0" fontId="10" fillId="0" borderId="49" xfId="0" applyFont="1" applyBorder="1" applyAlignment="1">
      <alignment horizontal="center"/>
    </xf>
    <xf numFmtId="0" fontId="10" fillId="0" borderId="40" xfId="0" applyFont="1" applyBorder="1"/>
    <xf numFmtId="0" fontId="10" fillId="0" borderId="41" xfId="0" applyFont="1" applyBorder="1"/>
    <xf numFmtId="0" fontId="10" fillId="0" borderId="53" xfId="0" applyFont="1" applyFill="1" applyBorder="1" applyAlignment="1">
      <alignment horizontal="center"/>
    </xf>
    <xf numFmtId="0" fontId="10" fillId="0" borderId="55" xfId="0" applyFont="1" applyBorder="1" applyAlignment="1">
      <alignment horizontal="center"/>
    </xf>
    <xf numFmtId="0" fontId="10" fillId="0" borderId="75" xfId="0" applyFont="1" applyBorder="1"/>
    <xf numFmtId="0" fontId="10" fillId="0" borderId="76" xfId="0" applyFont="1" applyBorder="1"/>
    <xf numFmtId="0" fontId="10" fillId="0" borderId="1" xfId="0" applyFont="1" applyBorder="1"/>
    <xf numFmtId="0" fontId="10" fillId="0" borderId="4" xfId="0" applyFont="1" applyFill="1" applyBorder="1"/>
    <xf numFmtId="0" fontId="10" fillId="0" borderId="65" xfId="0" applyFont="1" applyFill="1" applyBorder="1"/>
    <xf numFmtId="0" fontId="10" fillId="0" borderId="1" xfId="0" applyFont="1" applyFill="1" applyBorder="1"/>
    <xf numFmtId="0" fontId="10" fillId="0" borderId="2" xfId="0" applyFont="1" applyFill="1" applyBorder="1"/>
    <xf numFmtId="0" fontId="10" fillId="0" borderId="83" xfId="0" applyFont="1" applyFill="1" applyBorder="1"/>
    <xf numFmtId="0" fontId="10" fillId="0" borderId="63" xfId="0" applyFont="1" applyFill="1" applyBorder="1"/>
    <xf numFmtId="0" fontId="10" fillId="0" borderId="86" xfId="0" applyFont="1" applyFill="1" applyBorder="1"/>
    <xf numFmtId="0" fontId="10" fillId="0" borderId="58" xfId="0" applyFont="1" applyFill="1" applyBorder="1"/>
    <xf numFmtId="0" fontId="10" fillId="0" borderId="7" xfId="0" applyFont="1" applyBorder="1"/>
    <xf numFmtId="0" fontId="10" fillId="0" borderId="87" xfId="0" applyFont="1" applyBorder="1"/>
    <xf numFmtId="0" fontId="10" fillId="0" borderId="91" xfId="0" applyFont="1" applyBorder="1"/>
    <xf numFmtId="0" fontId="10" fillId="0" borderId="92" xfId="0" applyFont="1" applyBorder="1"/>
    <xf numFmtId="0" fontId="10" fillId="0" borderId="84" xfId="0" applyFont="1" applyBorder="1"/>
    <xf numFmtId="0" fontId="10" fillId="0" borderId="63" xfId="0" applyFont="1" applyBorder="1"/>
    <xf numFmtId="0" fontId="10" fillId="0" borderId="2" xfId="0" applyFont="1" applyBorder="1"/>
    <xf numFmtId="0" fontId="10" fillId="0" borderId="81" xfId="0" applyFont="1" applyBorder="1"/>
    <xf numFmtId="0" fontId="10" fillId="0" borderId="33" xfId="0" applyFont="1" applyBorder="1"/>
    <xf numFmtId="0" fontId="6" fillId="0" borderId="0" xfId="0" quotePrefix="1" applyFont="1" applyAlignment="1"/>
    <xf numFmtId="0" fontId="0" fillId="0" borderId="0" xfId="0" applyFill="1"/>
    <xf numFmtId="0" fontId="0" fillId="0" borderId="81" xfId="0" applyFill="1" applyBorder="1" applyAlignment="1">
      <alignment horizontal="right"/>
    </xf>
    <xf numFmtId="0" fontId="0" fillId="0" borderId="28" xfId="0" applyFill="1" applyBorder="1" applyAlignment="1">
      <alignment horizontal="right"/>
    </xf>
    <xf numFmtId="0" fontId="0" fillId="0" borderId="91" xfId="0" applyFill="1" applyBorder="1"/>
    <xf numFmtId="0" fontId="0" fillId="0" borderId="29" xfId="0" applyFill="1" applyBorder="1" applyAlignment="1">
      <alignment horizontal="right"/>
    </xf>
    <xf numFmtId="0" fontId="0" fillId="0" borderId="47" xfId="0" applyFill="1" applyBorder="1"/>
    <xf numFmtId="0" fontId="0" fillId="0" borderId="4" xfId="0" applyFill="1" applyBorder="1"/>
    <xf numFmtId="0" fontId="0" fillId="0" borderId="3" xfId="0" applyFill="1" applyBorder="1"/>
    <xf numFmtId="0" fontId="0" fillId="0" borderId="2" xfId="0" applyFill="1" applyBorder="1"/>
    <xf numFmtId="0" fontId="0" fillId="0" borderId="4" xfId="0" applyFill="1" applyBorder="1" applyAlignment="1">
      <alignment horizontal="right"/>
    </xf>
    <xf numFmtId="0" fontId="0" fillId="0" borderId="69" xfId="0" applyFill="1" applyBorder="1"/>
    <xf numFmtId="0" fontId="6" fillId="0" borderId="0" xfId="0" applyFont="1" applyFill="1" applyAlignment="1">
      <alignment horizontal="right"/>
    </xf>
    <xf numFmtId="0" fontId="0" fillId="0" borderId="0" xfId="0" applyFill="1" applyBorder="1" applyAlignment="1">
      <alignment horizontal="right"/>
    </xf>
    <xf numFmtId="0" fontId="7" fillId="0" borderId="0" xfId="0" applyFont="1" applyBorder="1"/>
    <xf numFmtId="0" fontId="7" fillId="0" borderId="0" xfId="0" applyFont="1" applyBorder="1" applyAlignment="1">
      <alignment horizontal="centerContinuous"/>
    </xf>
    <xf numFmtId="0" fontId="8" fillId="0" borderId="0" xfId="0" applyFont="1" applyBorder="1"/>
    <xf numFmtId="0" fontId="8" fillId="0" borderId="0" xfId="0" applyFont="1" applyBorder="1" applyAlignment="1">
      <alignment horizontal="centerContinuous"/>
    </xf>
    <xf numFmtId="0" fontId="0" fillId="0" borderId="0" xfId="0" applyFont="1"/>
    <xf numFmtId="0" fontId="10" fillId="0" borderId="0" xfId="4" applyFont="1">
      <alignment vertical="center"/>
    </xf>
    <xf numFmtId="0" fontId="25" fillId="0" borderId="0" xfId="4" applyFont="1" applyBorder="1">
      <alignment vertical="center"/>
    </xf>
    <xf numFmtId="0" fontId="25" fillId="0" borderId="105" xfId="4" applyFont="1" applyBorder="1" applyAlignment="1">
      <alignment vertical="center"/>
    </xf>
    <xf numFmtId="0" fontId="25" fillId="0" borderId="103" xfId="4" applyFont="1" applyBorder="1" applyAlignment="1">
      <alignment vertical="center"/>
    </xf>
    <xf numFmtId="0" fontId="26" fillId="0" borderId="107" xfId="4" applyFont="1" applyBorder="1">
      <alignment vertical="center"/>
    </xf>
    <xf numFmtId="0" fontId="25" fillId="0" borderId="48" xfId="4" applyFont="1" applyBorder="1">
      <alignment vertical="center"/>
    </xf>
    <xf numFmtId="0" fontId="25" fillId="0" borderId="37" xfId="4" applyFont="1" applyBorder="1" applyAlignment="1">
      <alignment vertical="top"/>
    </xf>
    <xf numFmtId="0" fontId="25" fillId="0" borderId="2" xfId="4" applyFont="1" applyBorder="1" applyAlignment="1">
      <alignment vertical="top"/>
    </xf>
    <xf numFmtId="0" fontId="25" fillId="0" borderId="39" xfId="4" applyFont="1" applyBorder="1" applyAlignment="1">
      <alignment vertical="top"/>
    </xf>
    <xf numFmtId="0" fontId="25" fillId="0" borderId="21" xfId="4" applyFont="1" applyBorder="1" applyAlignment="1">
      <alignment vertical="top"/>
    </xf>
    <xf numFmtId="0" fontId="25" fillId="0" borderId="0" xfId="4" applyFont="1" applyBorder="1" applyAlignment="1">
      <alignment vertical="top"/>
    </xf>
    <xf numFmtId="0" fontId="25" fillId="0" borderId="22" xfId="4" applyFont="1" applyBorder="1" applyAlignment="1">
      <alignment vertical="top"/>
    </xf>
    <xf numFmtId="0" fontId="25" fillId="0" borderId="21" xfId="4" applyFont="1" applyBorder="1" applyAlignment="1">
      <alignment vertical="center"/>
    </xf>
    <xf numFmtId="0" fontId="25" fillId="0" borderId="0" xfId="4" applyFont="1" applyBorder="1" applyAlignment="1">
      <alignment vertical="center"/>
    </xf>
    <xf numFmtId="0" fontId="26" fillId="0" borderId="25" xfId="4" applyFont="1" applyBorder="1">
      <alignment vertical="center"/>
    </xf>
    <xf numFmtId="0" fontId="25" fillId="0" borderId="26" xfId="4" applyFont="1" applyBorder="1" applyAlignment="1">
      <alignment vertical="center"/>
    </xf>
    <xf numFmtId="0" fontId="25" fillId="0" borderId="25" xfId="4" applyFont="1" applyBorder="1" applyAlignment="1">
      <alignment vertical="center"/>
    </xf>
    <xf numFmtId="0" fontId="25" fillId="0" borderId="48" xfId="4" applyFont="1" applyBorder="1" applyAlignment="1">
      <alignment vertical="center"/>
    </xf>
    <xf numFmtId="0" fontId="25" fillId="0" borderId="108" xfId="4" applyFont="1" applyBorder="1">
      <alignment vertical="center"/>
    </xf>
    <xf numFmtId="0" fontId="25" fillId="0" borderId="26" xfId="4" applyFont="1" applyFill="1" applyBorder="1" applyAlignment="1">
      <alignment vertical="center"/>
    </xf>
    <xf numFmtId="0" fontId="25" fillId="0" borderId="0" xfId="4" applyFont="1" applyFill="1" applyBorder="1" applyAlignment="1">
      <alignment vertical="top"/>
    </xf>
    <xf numFmtId="0" fontId="22" fillId="0" borderId="0" xfId="5"/>
    <xf numFmtId="0" fontId="22" fillId="0" borderId="5" xfId="5" applyFill="1" applyBorder="1" applyAlignment="1">
      <alignment horizontal="center" vertical="center"/>
    </xf>
    <xf numFmtId="0" fontId="22" fillId="0" borderId="111" xfId="5" applyBorder="1" applyAlignment="1">
      <alignment horizontal="center"/>
    </xf>
    <xf numFmtId="0" fontId="22" fillId="0" borderId="18" xfId="5" applyBorder="1" applyAlignment="1">
      <alignment horizontal="center"/>
    </xf>
    <xf numFmtId="0" fontId="22" fillId="0" borderId="15" xfId="5" applyBorder="1" applyAlignment="1">
      <alignment vertical="center"/>
    </xf>
    <xf numFmtId="0" fontId="22" fillId="0" borderId="16" xfId="5" applyBorder="1" applyAlignment="1">
      <alignment vertical="center"/>
    </xf>
    <xf numFmtId="0" fontId="22" fillId="0" borderId="0" xfId="5" applyAlignment="1">
      <alignment horizontal="right"/>
    </xf>
    <xf numFmtId="0" fontId="0" fillId="0" borderId="0" xfId="0" applyAlignment="1">
      <alignment vertical="center"/>
    </xf>
    <xf numFmtId="0" fontId="0" fillId="0" borderId="0" xfId="0" applyBorder="1" applyAlignment="1">
      <alignment vertical="center"/>
    </xf>
    <xf numFmtId="0" fontId="0" fillId="0" borderId="118" xfId="0" applyBorder="1" applyAlignment="1">
      <alignment horizontal="center" vertical="center"/>
    </xf>
    <xf numFmtId="0" fontId="0" fillId="0" borderId="114" xfId="0" applyBorder="1" applyAlignment="1">
      <alignment horizontal="center" vertical="center" wrapText="1"/>
    </xf>
    <xf numFmtId="0" fontId="0" fillId="0" borderId="114" xfId="0" applyBorder="1" applyAlignment="1">
      <alignment horizontal="center" vertical="center"/>
    </xf>
    <xf numFmtId="0" fontId="0" fillId="0" borderId="0" xfId="0" applyAlignment="1">
      <alignment horizontal="center" vertical="center"/>
    </xf>
    <xf numFmtId="0" fontId="0" fillId="0" borderId="51" xfId="0" applyBorder="1" applyAlignment="1">
      <alignment horizontal="center" vertical="center"/>
    </xf>
    <xf numFmtId="0" fontId="0" fillId="0" borderId="116" xfId="0" applyBorder="1" applyAlignment="1">
      <alignment horizontal="center" vertical="center"/>
    </xf>
    <xf numFmtId="49" fontId="0" fillId="0" borderId="23" xfId="0" applyNumberFormat="1" applyBorder="1" applyAlignment="1">
      <alignment horizontal="center" vertical="center" wrapText="1"/>
    </xf>
    <xf numFmtId="0" fontId="0" fillId="0" borderId="23" xfId="0" applyBorder="1" applyAlignment="1">
      <alignment horizontal="center" vertical="center"/>
    </xf>
    <xf numFmtId="177" fontId="0" fillId="0" borderId="23" xfId="0" applyNumberFormat="1" applyBorder="1" applyAlignment="1">
      <alignment horizontal="center" vertical="center"/>
    </xf>
    <xf numFmtId="176" fontId="0" fillId="0" borderId="23" xfId="0" applyNumberFormat="1" applyBorder="1" applyAlignment="1">
      <alignment horizontal="center" vertical="center"/>
    </xf>
    <xf numFmtId="0" fontId="0" fillId="0" borderId="23" xfId="0" applyBorder="1" applyAlignment="1">
      <alignment vertical="center"/>
    </xf>
    <xf numFmtId="0" fontId="0" fillId="0" borderId="5" xfId="0" applyBorder="1" applyAlignment="1">
      <alignment horizontal="center" vertical="center"/>
    </xf>
    <xf numFmtId="177" fontId="0" fillId="0" borderId="5" xfId="0" applyNumberFormat="1" applyBorder="1" applyAlignment="1">
      <alignment horizontal="center" vertical="center"/>
    </xf>
    <xf numFmtId="176" fontId="0" fillId="0" borderId="5" xfId="0" applyNumberFormat="1" applyBorder="1" applyAlignment="1">
      <alignment horizontal="center" vertical="center"/>
    </xf>
    <xf numFmtId="0" fontId="0" fillId="0" borderId="5" xfId="0" applyBorder="1" applyAlignment="1">
      <alignment vertical="center"/>
    </xf>
    <xf numFmtId="0" fontId="0" fillId="0" borderId="19" xfId="0" applyBorder="1" applyAlignment="1">
      <alignment horizontal="center" vertical="center"/>
    </xf>
    <xf numFmtId="0" fontId="0" fillId="0" borderId="44" xfId="0" applyBorder="1" applyAlignment="1">
      <alignment horizontal="center" vertical="center"/>
    </xf>
    <xf numFmtId="177" fontId="0" fillId="0" borderId="19" xfId="0" applyNumberFormat="1" applyBorder="1" applyAlignment="1">
      <alignment horizontal="center" vertical="center"/>
    </xf>
    <xf numFmtId="176" fontId="0" fillId="0" borderId="19" xfId="0" applyNumberFormat="1" applyBorder="1" applyAlignment="1">
      <alignment horizontal="center" vertical="center"/>
    </xf>
    <xf numFmtId="0" fontId="31" fillId="0" borderId="0" xfId="5" applyFont="1" applyBorder="1" applyAlignment="1">
      <alignment vertical="center"/>
    </xf>
    <xf numFmtId="0" fontId="31" fillId="0" borderId="0" xfId="5" applyFont="1" applyBorder="1" applyAlignment="1">
      <alignment horizontal="center" vertical="center"/>
    </xf>
    <xf numFmtId="176" fontId="0" fillId="0" borderId="0" xfId="0" applyNumberFormat="1" applyAlignment="1">
      <alignment horizontal="center" vertical="center"/>
    </xf>
    <xf numFmtId="0" fontId="24" fillId="0" borderId="0" xfId="0" applyFont="1" applyBorder="1" applyAlignment="1">
      <alignment horizontal="left"/>
    </xf>
    <xf numFmtId="0" fontId="0" fillId="0" borderId="1" xfId="0" applyFill="1" applyBorder="1" applyAlignment="1">
      <alignment vertical="center"/>
    </xf>
    <xf numFmtId="0" fontId="0" fillId="0" borderId="28" xfId="0" applyBorder="1"/>
    <xf numFmtId="0" fontId="17" fillId="0" borderId="0" xfId="0" applyFont="1" applyBorder="1"/>
    <xf numFmtId="38" fontId="17" fillId="0" borderId="0" xfId="6" applyFont="1" applyAlignment="1">
      <alignment vertical="center"/>
    </xf>
    <xf numFmtId="38" fontId="17" fillId="0" borderId="0" xfId="6" applyFont="1" applyAlignment="1">
      <alignment horizontal="centerContinuous" vertical="center"/>
    </xf>
    <xf numFmtId="38" fontId="17" fillId="0" borderId="4" xfId="6" applyFont="1" applyBorder="1" applyAlignment="1">
      <alignment vertical="center"/>
    </xf>
    <xf numFmtId="0" fontId="8" fillId="0" borderId="0" xfId="0" applyFont="1" applyAlignment="1">
      <alignment horizontal="centerContinuous"/>
    </xf>
    <xf numFmtId="0" fontId="19" fillId="0" borderId="0" xfId="0" applyFont="1" applyFill="1" applyBorder="1" applyAlignment="1">
      <alignment horizontal="centerContinuous"/>
    </xf>
    <xf numFmtId="38" fontId="17" fillId="0" borderId="0" xfId="6" applyFont="1" applyFill="1" applyAlignment="1">
      <alignment vertical="center"/>
    </xf>
    <xf numFmtId="0" fontId="0" fillId="0" borderId="90" xfId="0" applyBorder="1" applyAlignment="1">
      <alignment horizontal="center" vertical="center"/>
    </xf>
    <xf numFmtId="0" fontId="0" fillId="0" borderId="0" xfId="0" applyFill="1" applyBorder="1" applyAlignment="1">
      <alignment horizontal="center" vertical="center"/>
    </xf>
    <xf numFmtId="0" fontId="7" fillId="0" borderId="0" xfId="0" applyFont="1" applyBorder="1" applyAlignment="1">
      <alignment horizontal="left"/>
    </xf>
    <xf numFmtId="0" fontId="17" fillId="0" borderId="0" xfId="0" applyFont="1" applyBorder="1" applyAlignment="1">
      <alignment horizontal="left"/>
    </xf>
    <xf numFmtId="38" fontId="17" fillId="0" borderId="0" xfId="7" applyFont="1" applyAlignment="1">
      <alignment vertical="center"/>
    </xf>
    <xf numFmtId="38" fontId="17" fillId="0" borderId="2" xfId="7" applyFont="1" applyBorder="1" applyAlignment="1">
      <alignment vertical="center"/>
    </xf>
    <xf numFmtId="38" fontId="17" fillId="0" borderId="4" xfId="7" applyFont="1" applyBorder="1" applyAlignment="1">
      <alignment vertical="center"/>
    </xf>
    <xf numFmtId="38" fontId="17" fillId="0" borderId="0" xfId="7" applyFont="1" applyBorder="1" applyAlignment="1">
      <alignment vertical="center"/>
    </xf>
    <xf numFmtId="38" fontId="17" fillId="0" borderId="6" xfId="7" applyFont="1" applyBorder="1" applyAlignment="1">
      <alignment vertical="center"/>
    </xf>
    <xf numFmtId="38" fontId="18" fillId="0" borderId="0" xfId="7" applyFont="1" applyBorder="1" applyAlignment="1">
      <alignment vertical="center"/>
    </xf>
    <xf numFmtId="38" fontId="17" fillId="0" borderId="0" xfId="7" applyFont="1" applyFill="1" applyAlignment="1">
      <alignment vertical="center"/>
    </xf>
    <xf numFmtId="38" fontId="17" fillId="0" borderId="8" xfId="7" applyFont="1" applyBorder="1" applyAlignment="1">
      <alignment vertical="center"/>
    </xf>
    <xf numFmtId="38" fontId="32" fillId="0" borderId="7" xfId="7" applyFont="1" applyBorder="1" applyAlignment="1">
      <alignment vertical="center"/>
    </xf>
    <xf numFmtId="38" fontId="32" fillId="0" borderId="4" xfId="7" applyFont="1" applyBorder="1" applyAlignment="1">
      <alignment vertical="center"/>
    </xf>
    <xf numFmtId="38" fontId="32" fillId="0" borderId="37" xfId="7" applyFont="1" applyBorder="1" applyAlignment="1">
      <alignment vertical="center"/>
    </xf>
    <xf numFmtId="38" fontId="32" fillId="0" borderId="5" xfId="7" applyFont="1" applyBorder="1" applyAlignment="1">
      <alignment vertical="center"/>
    </xf>
    <xf numFmtId="38" fontId="32" fillId="0" borderId="1" xfId="7" applyFont="1" applyBorder="1" applyAlignment="1">
      <alignment vertical="center"/>
    </xf>
    <xf numFmtId="38" fontId="17" fillId="0" borderId="7" xfId="7" applyFont="1" applyBorder="1" applyAlignment="1">
      <alignment vertical="center"/>
    </xf>
    <xf numFmtId="38" fontId="17" fillId="0" borderId="9" xfId="7" applyFont="1" applyBorder="1" applyAlignment="1">
      <alignment vertical="center"/>
    </xf>
    <xf numFmtId="38" fontId="17" fillId="0" borderId="0" xfId="7" applyFont="1" applyFill="1" applyBorder="1" applyAlignment="1">
      <alignment vertical="center"/>
    </xf>
    <xf numFmtId="38" fontId="32" fillId="0" borderId="30" xfId="7" applyFont="1" applyBorder="1" applyAlignment="1">
      <alignment horizontal="center" vertical="center"/>
    </xf>
    <xf numFmtId="38" fontId="32" fillId="0" borderId="43" xfId="7" applyFont="1" applyBorder="1" applyAlignment="1">
      <alignment horizontal="center" vertical="center"/>
    </xf>
    <xf numFmtId="38" fontId="32" fillId="0" borderId="67" xfId="7" applyFont="1" applyBorder="1" applyAlignment="1">
      <alignment vertical="center"/>
    </xf>
    <xf numFmtId="38" fontId="32" fillId="0" borderId="17" xfId="7" applyFont="1" applyBorder="1" applyAlignment="1">
      <alignment vertical="center"/>
    </xf>
    <xf numFmtId="38" fontId="32" fillId="0" borderId="24" xfId="7" applyFont="1" applyBorder="1" applyAlignment="1">
      <alignment vertical="center"/>
    </xf>
    <xf numFmtId="38" fontId="32" fillId="0" borderId="32" xfId="7" applyFont="1" applyBorder="1" applyAlignment="1">
      <alignment vertical="center"/>
    </xf>
    <xf numFmtId="38" fontId="32" fillId="0" borderId="21" xfId="7" applyFont="1" applyBorder="1" applyAlignment="1">
      <alignment vertical="center"/>
    </xf>
    <xf numFmtId="38" fontId="32" fillId="0" borderId="142" xfId="7" applyFont="1" applyBorder="1" applyAlignment="1">
      <alignment vertical="center"/>
    </xf>
    <xf numFmtId="0" fontId="17" fillId="0" borderId="1" xfId="0" applyFont="1" applyBorder="1" applyAlignment="1">
      <alignment horizontal="left"/>
    </xf>
    <xf numFmtId="0" fontId="17" fillId="0" borderId="3" xfId="0" applyFont="1" applyBorder="1"/>
    <xf numFmtId="0" fontId="17" fillId="0" borderId="4" xfId="0" applyFont="1" applyBorder="1" applyAlignment="1">
      <alignment horizontal="left"/>
    </xf>
    <xf numFmtId="0" fontId="17" fillId="0" borderId="6" xfId="0" applyFont="1" applyBorder="1"/>
    <xf numFmtId="38" fontId="32" fillId="0" borderId="0" xfId="7" applyFont="1" applyBorder="1" applyAlignment="1">
      <alignment horizontal="center" vertical="center"/>
    </xf>
    <xf numFmtId="0" fontId="6" fillId="0" borderId="0" xfId="0" applyFont="1"/>
    <xf numFmtId="38" fontId="33" fillId="0" borderId="0" xfId="7" applyFont="1" applyBorder="1" applyAlignment="1">
      <alignment vertical="center"/>
    </xf>
    <xf numFmtId="38" fontId="17" fillId="0" borderId="0" xfId="7" applyFont="1" applyAlignment="1">
      <alignment horizontal="center" vertical="center"/>
    </xf>
    <xf numFmtId="38" fontId="17" fillId="0" borderId="0" xfId="7" applyFont="1" applyAlignment="1">
      <alignment vertical="center" wrapText="1"/>
    </xf>
    <xf numFmtId="38" fontId="17" fillId="0" borderId="5" xfId="7" applyFont="1" applyBorder="1" applyAlignment="1">
      <alignment horizontal="center" vertical="center"/>
    </xf>
    <xf numFmtId="38" fontId="17" fillId="0" borderId="5" xfId="7" applyFont="1" applyBorder="1" applyAlignment="1">
      <alignment vertical="center"/>
    </xf>
    <xf numFmtId="38" fontId="17" fillId="0" borderId="0" xfId="7" applyFont="1" applyAlignment="1">
      <alignment horizontal="left" vertical="center" wrapText="1"/>
    </xf>
    <xf numFmtId="38" fontId="17" fillId="0" borderId="16" xfId="7" applyFont="1" applyBorder="1" applyAlignment="1">
      <alignment horizontal="center" vertical="center"/>
    </xf>
    <xf numFmtId="38" fontId="17" fillId="0" borderId="23" xfId="7" applyFont="1" applyBorder="1" applyAlignment="1">
      <alignment horizontal="center" vertical="center"/>
    </xf>
    <xf numFmtId="38" fontId="34" fillId="0" borderId="5" xfId="7" applyFont="1" applyBorder="1" applyAlignment="1"/>
    <xf numFmtId="38" fontId="34" fillId="0" borderId="0" xfId="7" applyFont="1" applyBorder="1" applyAlignment="1">
      <alignment vertical="center"/>
    </xf>
    <xf numFmtId="38" fontId="36" fillId="0" borderId="5" xfId="7" applyFont="1" applyBorder="1" applyAlignment="1">
      <alignment horizontal="left" wrapText="1"/>
    </xf>
    <xf numFmtId="38" fontId="38" fillId="0" borderId="5" xfId="7" applyFont="1" applyBorder="1" applyAlignment="1">
      <alignment wrapText="1"/>
    </xf>
    <xf numFmtId="38" fontId="36" fillId="0" borderId="5" xfId="7" applyFont="1" applyBorder="1" applyAlignment="1">
      <alignment horizontal="left"/>
    </xf>
    <xf numFmtId="0" fontId="0" fillId="0" borderId="0" xfId="0" applyAlignment="1">
      <alignment wrapText="1"/>
    </xf>
    <xf numFmtId="38" fontId="17" fillId="0" borderId="0" xfId="7" applyFont="1" applyBorder="1" applyAlignment="1">
      <alignment horizontal="center" vertical="center"/>
    </xf>
    <xf numFmtId="0" fontId="0" fillId="0" borderId="0" xfId="0" applyAlignment="1">
      <alignment horizontal="center"/>
    </xf>
    <xf numFmtId="0" fontId="40" fillId="0" borderId="0" xfId="0" applyFont="1" applyFill="1" applyAlignment="1">
      <alignment vertical="center"/>
    </xf>
    <xf numFmtId="0" fontId="0" fillId="0" borderId="0" xfId="0" applyFill="1" applyAlignment="1">
      <alignment vertical="center"/>
    </xf>
    <xf numFmtId="0" fontId="42" fillId="0" borderId="0" xfId="0" applyFont="1"/>
    <xf numFmtId="0" fontId="42" fillId="0" borderId="0" xfId="0" applyFont="1" applyAlignment="1">
      <alignment horizontal="center" vertical="center"/>
    </xf>
    <xf numFmtId="0" fontId="44" fillId="0" borderId="0" xfId="0" applyFont="1" applyBorder="1" applyAlignment="1">
      <alignment horizontal="center" vertical="center"/>
    </xf>
    <xf numFmtId="0" fontId="46" fillId="0" borderId="0" xfId="0" applyFont="1"/>
    <xf numFmtId="0" fontId="45" fillId="0" borderId="0" xfId="0" applyFont="1" applyAlignment="1">
      <alignment vertical="center"/>
    </xf>
    <xf numFmtId="0" fontId="20" fillId="0" borderId="0" xfId="0" applyFont="1" applyAlignment="1">
      <alignment vertical="center"/>
    </xf>
    <xf numFmtId="0" fontId="21" fillId="0" borderId="0" xfId="0" applyFont="1" applyBorder="1" applyAlignment="1">
      <alignment vertical="center"/>
    </xf>
    <xf numFmtId="0" fontId="47"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left" vertical="center"/>
    </xf>
    <xf numFmtId="0" fontId="47" fillId="0" borderId="0" xfId="0" applyFont="1" applyAlignment="1">
      <alignment vertical="center"/>
    </xf>
    <xf numFmtId="0" fontId="21" fillId="0" borderId="0" xfId="0" applyFont="1" applyBorder="1" applyAlignment="1">
      <alignment horizontal="left" vertical="center"/>
    </xf>
    <xf numFmtId="0" fontId="21" fillId="0" borderId="0" xfId="0" applyFont="1" applyAlignment="1">
      <alignment horizontal="right" vertical="center"/>
    </xf>
    <xf numFmtId="0" fontId="20" fillId="0" borderId="0" xfId="0" applyFont="1" applyBorder="1" applyAlignment="1">
      <alignment vertical="center"/>
    </xf>
    <xf numFmtId="0" fontId="45" fillId="0" borderId="0" xfId="0" applyFont="1" applyBorder="1" applyAlignment="1">
      <alignment vertical="center"/>
    </xf>
    <xf numFmtId="0" fontId="48" fillId="0" borderId="0" xfId="0" applyFont="1" applyAlignment="1">
      <alignment vertical="center"/>
    </xf>
    <xf numFmtId="0" fontId="45" fillId="0" borderId="0" xfId="0" applyFont="1" applyAlignment="1">
      <alignment horizontal="right" vertical="center"/>
    </xf>
    <xf numFmtId="0" fontId="21" fillId="0" borderId="0" xfId="0" applyFont="1" applyBorder="1" applyAlignment="1">
      <alignment horizontal="right" vertical="center"/>
    </xf>
    <xf numFmtId="0" fontId="50"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wrapText="1"/>
    </xf>
    <xf numFmtId="0" fontId="51" fillId="0" borderId="0" xfId="0" applyFont="1" applyAlignment="1">
      <alignment vertical="center" wrapText="1"/>
    </xf>
    <xf numFmtId="0" fontId="42" fillId="0" borderId="0" xfId="0" applyFont="1" applyAlignment="1">
      <alignment vertical="center"/>
    </xf>
    <xf numFmtId="0" fontId="42" fillId="0" borderId="0" xfId="0" applyFont="1" applyBorder="1" applyAlignment="1">
      <alignment vertical="center"/>
    </xf>
    <xf numFmtId="3" fontId="21" fillId="0" borderId="0" xfId="0" applyNumberFormat="1" applyFont="1" applyBorder="1" applyAlignment="1">
      <alignment horizontal="center" vertical="center"/>
    </xf>
    <xf numFmtId="3" fontId="21" fillId="0" borderId="0" xfId="0" applyNumberFormat="1" applyFont="1" applyBorder="1" applyAlignment="1">
      <alignment horizontal="left" vertical="center"/>
    </xf>
    <xf numFmtId="0" fontId="10" fillId="0" borderId="0" xfId="0" applyNumberFormat="1" applyFont="1" applyBorder="1" applyAlignment="1">
      <alignment vertical="center"/>
    </xf>
    <xf numFmtId="0" fontId="43" fillId="0" borderId="0" xfId="0" applyFont="1" applyBorder="1" applyAlignment="1">
      <alignment horizontal="right" vertical="center"/>
    </xf>
    <xf numFmtId="0" fontId="43" fillId="0" borderId="0" xfId="0" applyFont="1" applyBorder="1" applyAlignment="1">
      <alignment vertical="center"/>
    </xf>
    <xf numFmtId="0" fontId="54" fillId="0" borderId="0" xfId="0" applyFont="1" applyBorder="1" applyAlignment="1">
      <alignment horizontal="center" vertical="top"/>
    </xf>
    <xf numFmtId="0" fontId="45" fillId="0" borderId="0" xfId="0" applyFont="1" applyBorder="1" applyAlignment="1">
      <alignment horizontal="center" vertical="top"/>
    </xf>
    <xf numFmtId="0" fontId="49" fillId="0" borderId="0" xfId="0" applyFont="1"/>
    <xf numFmtId="0" fontId="49" fillId="0" borderId="0" xfId="0" applyFont="1" applyAlignment="1"/>
    <xf numFmtId="0" fontId="13" fillId="0" borderId="0" xfId="0" applyFont="1" applyAlignment="1">
      <alignment vertical="center"/>
    </xf>
    <xf numFmtId="0" fontId="0" fillId="0" borderId="0" xfId="0" applyFill="1" applyBorder="1" applyAlignment="1">
      <alignment horizontal="center"/>
    </xf>
    <xf numFmtId="0" fontId="0" fillId="0" borderId="91" xfId="0" applyFill="1" applyBorder="1" applyAlignment="1">
      <alignment horizontal="right"/>
    </xf>
    <xf numFmtId="0" fontId="0" fillId="0" borderId="33" xfId="0" applyFill="1" applyBorder="1" applyAlignment="1">
      <alignment horizontal="right"/>
    </xf>
    <xf numFmtId="0" fontId="0" fillId="0" borderId="92" xfId="0" applyFill="1" applyBorder="1" applyAlignment="1">
      <alignment horizontal="right"/>
    </xf>
    <xf numFmtId="0" fontId="0" fillId="0" borderId="36" xfId="0" applyFill="1" applyBorder="1" applyAlignment="1">
      <alignment horizontal="right"/>
    </xf>
    <xf numFmtId="0" fontId="0" fillId="0" borderId="152" xfId="0" applyFill="1" applyBorder="1" applyAlignment="1">
      <alignment horizontal="right"/>
    </xf>
    <xf numFmtId="0" fontId="0" fillId="0" borderId="37" xfId="0" applyFill="1" applyBorder="1" applyAlignment="1">
      <alignment horizontal="center"/>
    </xf>
    <xf numFmtId="0" fontId="0" fillId="0" borderId="5" xfId="0" applyBorder="1" applyAlignment="1">
      <alignment horizontal="right"/>
    </xf>
    <xf numFmtId="0" fontId="0" fillId="0" borderId="10" xfId="0" applyFill="1" applyBorder="1" applyAlignment="1">
      <alignment horizontal="left" vertical="center"/>
    </xf>
    <xf numFmtId="0" fontId="0" fillId="0" borderId="80" xfId="0" applyFill="1" applyBorder="1"/>
    <xf numFmtId="0" fontId="0" fillId="0" borderId="116" xfId="0" applyFill="1" applyBorder="1"/>
    <xf numFmtId="0" fontId="0" fillId="0" borderId="80" xfId="0" applyFill="1" applyBorder="1" applyAlignment="1">
      <alignment horizontal="right"/>
    </xf>
    <xf numFmtId="0" fontId="0" fillId="0" borderId="90" xfId="0" applyFill="1" applyBorder="1"/>
    <xf numFmtId="0" fontId="0" fillId="0" borderId="37" xfId="0" applyFill="1" applyBorder="1" applyAlignment="1">
      <alignment horizontal="left"/>
    </xf>
    <xf numFmtId="0" fontId="0" fillId="0" borderId="0" xfId="0" applyFill="1" applyAlignment="1">
      <alignment horizontal="left" vertical="top"/>
    </xf>
    <xf numFmtId="0" fontId="0" fillId="0" borderId="0" xfId="0" applyAlignment="1">
      <alignment vertical="top"/>
    </xf>
    <xf numFmtId="0" fontId="0" fillId="0" borderId="0" xfId="0" applyFill="1" applyAlignment="1">
      <alignment vertical="top"/>
    </xf>
    <xf numFmtId="0" fontId="0" fillId="0" borderId="0" xfId="0" applyFill="1" applyBorder="1" applyAlignment="1">
      <alignment vertical="top"/>
    </xf>
    <xf numFmtId="0" fontId="0" fillId="0" borderId="0" xfId="0" applyAlignment="1">
      <alignment horizontal="right" vertical="top"/>
    </xf>
    <xf numFmtId="0" fontId="10" fillId="0" borderId="0" xfId="0" applyFont="1" applyAlignment="1">
      <alignment vertical="top"/>
    </xf>
    <xf numFmtId="0" fontId="0" fillId="0" borderId="0" xfId="0" applyFont="1" applyBorder="1" applyAlignment="1">
      <alignment vertical="center"/>
    </xf>
    <xf numFmtId="3" fontId="21" fillId="0" borderId="0" xfId="0" applyNumberFormat="1" applyFont="1" applyBorder="1" applyAlignment="1">
      <alignment vertical="center"/>
    </xf>
    <xf numFmtId="0" fontId="21" fillId="0" borderId="0" xfId="0" applyNumberFormat="1" applyFont="1" applyBorder="1" applyAlignment="1">
      <alignment vertical="center"/>
    </xf>
    <xf numFmtId="0" fontId="21" fillId="0" borderId="0" xfId="0" applyNumberFormat="1" applyFont="1" applyBorder="1" applyAlignment="1">
      <alignment horizontal="right" vertical="center"/>
    </xf>
    <xf numFmtId="0" fontId="55" fillId="0" borderId="0" xfId="0" applyFont="1" applyAlignment="1"/>
    <xf numFmtId="0" fontId="52" fillId="0" borderId="0" xfId="0" applyFont="1" applyAlignment="1"/>
    <xf numFmtId="0" fontId="55" fillId="0" borderId="0" xfId="0" applyFont="1" applyAlignment="1">
      <alignment vertical="center"/>
    </xf>
    <xf numFmtId="0" fontId="0" fillId="0" borderId="5" xfId="0" applyBorder="1" applyAlignment="1">
      <alignment horizontal="centerContinuous"/>
    </xf>
    <xf numFmtId="0" fontId="0" fillId="0" borderId="0" xfId="0" applyFill="1" applyAlignment="1">
      <alignment horizontal="right" vertical="center"/>
    </xf>
    <xf numFmtId="0" fontId="24" fillId="0" borderId="0" xfId="0" applyFont="1" applyFill="1" applyBorder="1" applyAlignment="1">
      <alignment vertical="center"/>
    </xf>
    <xf numFmtId="0" fontId="24" fillId="0" borderId="0" xfId="0" applyFont="1" applyFill="1" applyBorder="1"/>
    <xf numFmtId="0" fontId="10" fillId="0" borderId="51" xfId="0" applyFont="1" applyFill="1" applyBorder="1" applyAlignment="1">
      <alignment horizontal="center"/>
    </xf>
    <xf numFmtId="0" fontId="10" fillId="0" borderId="42" xfId="0" applyFont="1" applyFill="1" applyBorder="1" applyAlignment="1">
      <alignment horizontal="center"/>
    </xf>
    <xf numFmtId="0" fontId="10" fillId="0" borderId="166" xfId="0" applyFont="1" applyBorder="1" applyAlignment="1">
      <alignment horizontal="right"/>
    </xf>
    <xf numFmtId="0" fontId="10" fillId="0" borderId="168" xfId="0" applyFont="1" applyBorder="1"/>
    <xf numFmtId="0" fontId="10" fillId="0" borderId="169" xfId="0" applyFont="1" applyBorder="1"/>
    <xf numFmtId="0" fontId="10" fillId="0" borderId="170" xfId="0" applyFont="1" applyBorder="1"/>
    <xf numFmtId="0" fontId="10" fillId="0" borderId="171" xfId="0" applyFont="1" applyFill="1" applyBorder="1"/>
    <xf numFmtId="0" fontId="10" fillId="0" borderId="172" xfId="0" applyFont="1" applyFill="1" applyBorder="1"/>
    <xf numFmtId="0" fontId="10" fillId="0" borderId="169" xfId="0" applyFont="1" applyFill="1" applyBorder="1"/>
    <xf numFmtId="0" fontId="10" fillId="0" borderId="170" xfId="0" applyFont="1" applyFill="1" applyBorder="1"/>
    <xf numFmtId="0" fontId="10" fillId="0" borderId="173" xfId="0" applyFont="1" applyFill="1" applyBorder="1"/>
    <xf numFmtId="0" fontId="10" fillId="0" borderId="174" xfId="0" applyFont="1" applyFill="1" applyBorder="1"/>
    <xf numFmtId="0" fontId="10" fillId="0" borderId="175" xfId="0" applyFont="1" applyBorder="1"/>
    <xf numFmtId="0" fontId="10" fillId="0" borderId="176" xfId="0" applyFont="1" applyBorder="1"/>
    <xf numFmtId="0" fontId="10" fillId="0" borderId="177" xfId="0" applyFont="1" applyBorder="1"/>
    <xf numFmtId="0" fontId="10" fillId="0" borderId="166" xfId="0" applyFont="1" applyBorder="1"/>
    <xf numFmtId="0" fontId="10" fillId="0" borderId="178" xfId="0" applyFont="1" applyBorder="1"/>
    <xf numFmtId="0" fontId="10" fillId="0" borderId="173" xfId="0" applyFont="1" applyBorder="1"/>
    <xf numFmtId="0" fontId="10" fillId="0" borderId="179" xfId="0" applyFont="1" applyBorder="1"/>
    <xf numFmtId="0" fontId="0" fillId="0" borderId="99" xfId="0" applyFill="1" applyBorder="1" applyAlignment="1">
      <alignment vertical="center"/>
    </xf>
    <xf numFmtId="0" fontId="0" fillId="0" borderId="28" xfId="0" applyFill="1" applyBorder="1" applyAlignment="1">
      <alignment horizontal="right" vertical="center"/>
    </xf>
    <xf numFmtId="0" fontId="0" fillId="0" borderId="29" xfId="0" applyFill="1" applyBorder="1" applyAlignment="1">
      <alignment horizontal="right" vertical="center"/>
    </xf>
    <xf numFmtId="0" fontId="49" fillId="0" borderId="0" xfId="0" applyFont="1" applyBorder="1"/>
    <xf numFmtId="0" fontId="8" fillId="0" borderId="0" xfId="0" quotePrefix="1" applyFont="1" applyBorder="1" applyAlignment="1">
      <alignment horizontal="left" vertical="center"/>
    </xf>
    <xf numFmtId="0" fontId="24" fillId="0" borderId="0" xfId="0" applyFont="1" applyBorder="1" applyAlignment="1">
      <alignment horizontal="centerContinuous" vertical="center"/>
    </xf>
    <xf numFmtId="0" fontId="25" fillId="0" borderId="0" xfId="4" applyFont="1">
      <alignment vertical="center"/>
    </xf>
    <xf numFmtId="0" fontId="27" fillId="0" borderId="0" xfId="4" applyFont="1">
      <alignment vertical="center"/>
    </xf>
    <xf numFmtId="0" fontId="10" fillId="0" borderId="0" xfId="4" applyFont="1" applyFill="1">
      <alignment vertical="center"/>
    </xf>
    <xf numFmtId="0" fontId="25" fillId="0" borderId="0" xfId="4" applyFont="1" applyFill="1">
      <alignment vertical="center"/>
    </xf>
    <xf numFmtId="38" fontId="17" fillId="0" borderId="0" xfId="7" applyFont="1" applyAlignment="1"/>
    <xf numFmtId="38" fontId="17" fillId="0" borderId="0" xfId="7" applyFont="1" applyAlignment="1">
      <alignment horizontal="centerContinuous" vertical="center"/>
    </xf>
    <xf numFmtId="0" fontId="0" fillId="0" borderId="0" xfId="0" applyAlignment="1">
      <alignment horizontal="center"/>
    </xf>
    <xf numFmtId="0" fontId="0" fillId="0" borderId="108" xfId="0" applyBorder="1" applyAlignment="1">
      <alignment horizontal="left" vertical="top"/>
    </xf>
    <xf numFmtId="0" fontId="0" fillId="0" borderId="36" xfId="0" applyBorder="1" applyAlignment="1">
      <alignment horizontal="left" vertical="top"/>
    </xf>
    <xf numFmtId="0" fontId="24" fillId="0" borderId="0" xfId="0" applyFont="1" applyAlignment="1">
      <alignment vertical="center"/>
    </xf>
    <xf numFmtId="0" fontId="0" fillId="0" borderId="0" xfId="0" applyAlignment="1"/>
    <xf numFmtId="0" fontId="0" fillId="0" borderId="0" xfId="0" applyBorder="1" applyAlignment="1">
      <alignment vertical="top"/>
    </xf>
    <xf numFmtId="0" fontId="0" fillId="0" borderId="12" xfId="0" applyFill="1" applyBorder="1" applyAlignment="1">
      <alignment horizontal="left"/>
    </xf>
    <xf numFmtId="0" fontId="0" fillId="0" borderId="22" xfId="0" applyFill="1" applyBorder="1" applyAlignment="1">
      <alignment horizontal="left"/>
    </xf>
    <xf numFmtId="0" fontId="0" fillId="0" borderId="21" xfId="0" applyFill="1" applyBorder="1" applyAlignment="1">
      <alignment vertical="top"/>
    </xf>
    <xf numFmtId="0" fontId="40" fillId="0" borderId="0" xfId="0" applyFont="1" applyFill="1" applyBorder="1" applyAlignment="1">
      <alignment vertical="center"/>
    </xf>
    <xf numFmtId="0" fontId="0" fillId="0" borderId="0" xfId="0" applyBorder="1" applyAlignment="1">
      <alignment horizontal="left" vertical="top"/>
    </xf>
    <xf numFmtId="38" fontId="0" fillId="0" borderId="0" xfId="8" applyFont="1" applyFill="1" applyBorder="1" applyAlignment="1">
      <alignment horizontal="center" vertical="center"/>
    </xf>
    <xf numFmtId="0" fontId="0" fillId="0" borderId="0" xfId="0" applyFill="1" applyBorder="1" applyAlignment="1">
      <alignment horizontal="right" vertical="center"/>
    </xf>
    <xf numFmtId="0" fontId="40" fillId="0" borderId="0" xfId="0" applyFont="1" applyFill="1" applyAlignment="1">
      <alignment horizontal="left" vertical="center"/>
    </xf>
    <xf numFmtId="0" fontId="0" fillId="0" borderId="15" xfId="0" applyBorder="1"/>
    <xf numFmtId="0" fontId="0" fillId="0" borderId="16" xfId="0" applyBorder="1"/>
    <xf numFmtId="0" fontId="0" fillId="0" borderId="17" xfId="0" applyBorder="1"/>
    <xf numFmtId="0" fontId="0" fillId="0" borderId="193" xfId="0" applyBorder="1"/>
    <xf numFmtId="0" fontId="0" fillId="0" borderId="194" xfId="0" applyBorder="1"/>
    <xf numFmtId="0" fontId="0" fillId="0" borderId="192" xfId="0" applyBorder="1" applyAlignment="1">
      <alignment horizontal="center"/>
    </xf>
    <xf numFmtId="0" fontId="0" fillId="0" borderId="193" xfId="0" applyBorder="1" applyAlignment="1">
      <alignment horizontal="right"/>
    </xf>
    <xf numFmtId="0" fontId="0" fillId="0" borderId="16" xfId="0" applyBorder="1" applyAlignment="1">
      <alignment horizontal="right"/>
    </xf>
    <xf numFmtId="0" fontId="0" fillId="0" borderId="132" xfId="0" applyBorder="1" applyAlignment="1">
      <alignment horizontal="center" vertical="top"/>
    </xf>
    <xf numFmtId="0" fontId="8" fillId="0" borderId="5" xfId="0" applyFont="1" applyFill="1" applyBorder="1"/>
    <xf numFmtId="0" fontId="8" fillId="0" borderId="23" xfId="0" applyFont="1" applyFill="1" applyBorder="1"/>
    <xf numFmtId="0" fontId="8" fillId="0" borderId="13" xfId="0" applyFont="1" applyFill="1" applyBorder="1"/>
    <xf numFmtId="0" fontId="8" fillId="0" borderId="13" xfId="0" applyFont="1" applyBorder="1"/>
    <xf numFmtId="0" fontId="8" fillId="0" borderId="192" xfId="0" applyFont="1" applyFill="1" applyBorder="1" applyAlignment="1">
      <alignment horizontal="centerContinuous"/>
    </xf>
    <xf numFmtId="0" fontId="8" fillId="0" borderId="193" xfId="0" applyFont="1" applyFill="1" applyBorder="1" applyAlignment="1">
      <alignment horizontal="centerContinuous"/>
    </xf>
    <xf numFmtId="38" fontId="11" fillId="0" borderId="81" xfId="2" applyFont="1" applyFill="1" applyBorder="1" applyAlignment="1">
      <alignment horizontal="right"/>
    </xf>
    <xf numFmtId="38" fontId="11" fillId="0" borderId="81" xfId="2" applyFont="1" applyBorder="1" applyAlignment="1">
      <alignment horizontal="right"/>
    </xf>
    <xf numFmtId="0" fontId="8" fillId="0" borderId="7" xfId="0" applyFont="1" applyFill="1" applyBorder="1"/>
    <xf numFmtId="0" fontId="8" fillId="0" borderId="81" xfId="0" applyFont="1" applyBorder="1"/>
    <xf numFmtId="0" fontId="8" fillId="0" borderId="81" xfId="0" applyFont="1" applyFill="1" applyBorder="1"/>
    <xf numFmtId="0" fontId="8" fillId="0" borderId="28" xfId="0" applyFont="1" applyFill="1" applyBorder="1"/>
    <xf numFmtId="0" fontId="8" fillId="0" borderId="28" xfId="0" applyFont="1" applyBorder="1"/>
    <xf numFmtId="38" fontId="32" fillId="0" borderId="13" xfId="7" applyFont="1" applyBorder="1" applyAlignment="1">
      <alignment vertical="center"/>
    </xf>
    <xf numFmtId="38" fontId="32" fillId="0" borderId="14" xfId="7" applyFont="1" applyBorder="1" applyAlignment="1">
      <alignment vertical="center"/>
    </xf>
    <xf numFmtId="38" fontId="17" fillId="0" borderId="11" xfId="7" applyFont="1" applyBorder="1" applyAlignment="1">
      <alignment vertical="center"/>
    </xf>
    <xf numFmtId="38" fontId="32" fillId="0" borderId="192" xfId="7" applyFont="1" applyBorder="1" applyAlignment="1">
      <alignment horizontal="center" vertical="center"/>
    </xf>
    <xf numFmtId="0" fontId="17" fillId="0" borderId="0" xfId="0" applyFont="1" applyFill="1" applyBorder="1" applyAlignment="1">
      <alignment horizontal="left" vertical="center"/>
    </xf>
    <xf numFmtId="0" fontId="17" fillId="0" borderId="0" xfId="0" applyFont="1" applyBorder="1" applyAlignment="1">
      <alignment horizontal="left" vertical="center"/>
    </xf>
    <xf numFmtId="38" fontId="32" fillId="0" borderId="198" xfId="7" applyFont="1" applyBorder="1" applyAlignment="1">
      <alignment vertical="center"/>
    </xf>
    <xf numFmtId="38" fontId="32" fillId="0" borderId="4" xfId="7" applyFont="1" applyBorder="1" applyAlignment="1">
      <alignment horizontal="right" vertical="center"/>
    </xf>
    <xf numFmtId="38" fontId="32" fillId="0" borderId="5" xfId="7" applyFont="1" applyBorder="1" applyAlignment="1">
      <alignment horizontal="right" vertical="center"/>
    </xf>
    <xf numFmtId="38" fontId="32" fillId="0" borderId="7" xfId="7" applyFont="1" applyBorder="1" applyAlignment="1">
      <alignment horizontal="right" vertical="center"/>
    </xf>
    <xf numFmtId="38" fontId="32" fillId="0" borderId="1" xfId="7" applyFont="1" applyBorder="1" applyAlignment="1">
      <alignment horizontal="right" vertical="center"/>
    </xf>
    <xf numFmtId="38" fontId="32" fillId="0" borderId="51" xfId="7" applyFont="1" applyBorder="1" applyAlignment="1">
      <alignment horizontal="right" vertical="center"/>
    </xf>
    <xf numFmtId="38" fontId="32" fillId="0" borderId="193" xfId="7" applyFont="1" applyBorder="1" applyAlignment="1">
      <alignment horizontal="right" vertical="center"/>
    </xf>
    <xf numFmtId="38" fontId="49" fillId="0" borderId="0" xfId="6" applyFont="1" applyAlignment="1">
      <alignment vertical="center"/>
    </xf>
    <xf numFmtId="38" fontId="49" fillId="0" borderId="0" xfId="6" applyFont="1" applyFill="1" applyAlignment="1">
      <alignment vertical="center"/>
    </xf>
    <xf numFmtId="38" fontId="10" fillId="0" borderId="16" xfId="7" applyFont="1" applyFill="1" applyBorder="1" applyAlignment="1">
      <alignment vertical="center" shrinkToFit="1"/>
    </xf>
    <xf numFmtId="38" fontId="17" fillId="0" borderId="4" xfId="7" applyFont="1" applyFill="1" applyBorder="1" applyAlignment="1">
      <alignment vertical="center"/>
    </xf>
    <xf numFmtId="38" fontId="10" fillId="0" borderId="38" xfId="7" applyFont="1" applyFill="1" applyBorder="1" applyAlignment="1">
      <alignment vertical="center"/>
    </xf>
    <xf numFmtId="38" fontId="10" fillId="0" borderId="38" xfId="7" applyFont="1" applyFill="1" applyBorder="1" applyAlignment="1">
      <alignment vertical="center" shrinkToFit="1"/>
    </xf>
    <xf numFmtId="38" fontId="10" fillId="0" borderId="23" xfId="7" applyFont="1" applyFill="1" applyBorder="1" applyAlignment="1">
      <alignment vertical="center"/>
    </xf>
    <xf numFmtId="38" fontId="17" fillId="0" borderId="0" xfId="7" applyFont="1" applyAlignment="1">
      <alignment horizontal="center" vertical="center"/>
    </xf>
    <xf numFmtId="0" fontId="0" fillId="0" borderId="0" xfId="0" applyFont="1" applyFill="1" applyAlignment="1">
      <alignment vertical="center"/>
    </xf>
    <xf numFmtId="0" fontId="56" fillId="0" borderId="0" xfId="0" applyFont="1" applyBorder="1" applyAlignment="1">
      <alignment vertical="center"/>
    </xf>
    <xf numFmtId="0" fontId="52" fillId="0" borderId="0" xfId="0" applyFont="1" applyBorder="1" applyAlignment="1">
      <alignment vertical="center"/>
    </xf>
    <xf numFmtId="38" fontId="32" fillId="0" borderId="45" xfId="7" applyFont="1" applyBorder="1" applyAlignment="1">
      <alignment horizontal="center" vertical="center"/>
    </xf>
    <xf numFmtId="38" fontId="32" fillId="0" borderId="50" xfId="7" applyFont="1" applyBorder="1" applyAlignment="1">
      <alignment horizontal="center" vertical="center"/>
    </xf>
    <xf numFmtId="38" fontId="32" fillId="0" borderId="101" xfId="7" applyFont="1" applyBorder="1" applyAlignment="1">
      <alignment horizontal="center" vertical="center"/>
    </xf>
    <xf numFmtId="38" fontId="32" fillId="0" borderId="140" xfId="7" applyFont="1" applyBorder="1" applyAlignment="1">
      <alignment horizontal="center" vertical="center"/>
    </xf>
    <xf numFmtId="0" fontId="62" fillId="0" borderId="0" xfId="0" applyFont="1" applyAlignment="1">
      <alignment horizontal="right"/>
    </xf>
    <xf numFmtId="0" fontId="6" fillId="0" borderId="0" xfId="0" applyFont="1" applyBorder="1" applyAlignment="1">
      <alignment horizontal="right" vertical="center"/>
    </xf>
    <xf numFmtId="0" fontId="6" fillId="0" borderId="0" xfId="4" applyFont="1" applyAlignment="1">
      <alignment horizontal="right" vertical="center"/>
    </xf>
    <xf numFmtId="0" fontId="63" fillId="0" borderId="0" xfId="5" applyFont="1" applyAlignment="1">
      <alignment horizontal="right"/>
    </xf>
    <xf numFmtId="0" fontId="64" fillId="0" borderId="0" xfId="5" applyFont="1" applyBorder="1" applyAlignment="1">
      <alignment horizontal="right" vertical="center"/>
    </xf>
    <xf numFmtId="38" fontId="62" fillId="0" borderId="0" xfId="7" applyFont="1" applyAlignment="1">
      <alignment horizontal="right" vertical="center"/>
    </xf>
    <xf numFmtId="38" fontId="62" fillId="0" borderId="0" xfId="7" applyFont="1" applyBorder="1" applyAlignment="1">
      <alignment horizontal="right" vertical="center"/>
    </xf>
    <xf numFmtId="0" fontId="52" fillId="0" borderId="0" xfId="0" applyFont="1" applyBorder="1" applyAlignment="1">
      <alignment horizontal="left" vertical="center"/>
    </xf>
    <xf numFmtId="38" fontId="32" fillId="0" borderId="220" xfId="7" applyFont="1" applyBorder="1" applyAlignment="1">
      <alignment vertical="center"/>
    </xf>
    <xf numFmtId="38" fontId="32" fillId="0" borderId="221" xfId="7" applyFont="1" applyBorder="1" applyAlignment="1">
      <alignment vertical="center"/>
    </xf>
    <xf numFmtId="38" fontId="32" fillId="0" borderId="222" xfId="7" applyFont="1" applyBorder="1" applyAlignment="1">
      <alignment vertical="center"/>
    </xf>
    <xf numFmtId="38" fontId="32" fillId="0" borderId="223" xfId="7" applyFont="1" applyBorder="1" applyAlignment="1">
      <alignment vertical="center"/>
    </xf>
    <xf numFmtId="38" fontId="32" fillId="0" borderId="224" xfId="7" applyFont="1" applyBorder="1" applyAlignment="1">
      <alignment vertical="center"/>
    </xf>
    <xf numFmtId="38" fontId="32" fillId="0" borderId="225" xfId="7" applyFont="1" applyBorder="1" applyAlignment="1">
      <alignment vertical="center"/>
    </xf>
    <xf numFmtId="0" fontId="10" fillId="0" borderId="0" xfId="0" applyFont="1" applyAlignment="1">
      <alignment horizontal="right" vertical="center"/>
    </xf>
    <xf numFmtId="0" fontId="10" fillId="0" borderId="0" xfId="0" quotePrefix="1" applyFont="1" applyAlignment="1">
      <alignment horizontal="right"/>
    </xf>
    <xf numFmtId="0" fontId="10" fillId="0" borderId="0" xfId="0" applyFont="1" applyAlignment="1">
      <alignment horizontal="right"/>
    </xf>
    <xf numFmtId="38" fontId="32" fillId="0" borderId="80" xfId="7" applyFont="1" applyBorder="1" applyAlignment="1">
      <alignment vertical="center"/>
    </xf>
    <xf numFmtId="38" fontId="32" fillId="0" borderId="15" xfId="7" applyFont="1" applyBorder="1" applyAlignment="1">
      <alignment vertical="center"/>
    </xf>
    <xf numFmtId="38" fontId="32" fillId="0" borderId="16" xfId="7" applyFont="1" applyBorder="1" applyAlignment="1">
      <alignment vertical="center"/>
    </xf>
    <xf numFmtId="38" fontId="32" fillId="0" borderId="165" xfId="7" applyFont="1" applyBorder="1" applyAlignment="1">
      <alignment vertical="center"/>
    </xf>
    <xf numFmtId="38" fontId="32" fillId="0" borderId="194" xfId="7" applyFont="1" applyBorder="1" applyAlignment="1">
      <alignment vertical="center"/>
    </xf>
    <xf numFmtId="38" fontId="11" fillId="0" borderId="1" xfId="2" applyFont="1" applyFill="1" applyBorder="1" applyAlignment="1">
      <alignment horizontal="right"/>
    </xf>
    <xf numFmtId="38" fontId="11" fillId="0" borderId="7" xfId="2" applyFont="1" applyFill="1" applyBorder="1" applyAlignment="1">
      <alignment horizontal="right"/>
    </xf>
    <xf numFmtId="38" fontId="11" fillId="0" borderId="0" xfId="2" applyFont="1" applyFill="1" applyBorder="1" applyAlignment="1">
      <alignment horizontal="right"/>
    </xf>
    <xf numFmtId="38" fontId="11" fillId="0" borderId="33" xfId="2" applyFont="1" applyBorder="1" applyAlignment="1">
      <alignment horizontal="right"/>
    </xf>
    <xf numFmtId="38" fontId="11" fillId="0" borderId="71" xfId="2" applyFont="1" applyFill="1" applyBorder="1" applyAlignment="1">
      <alignment horizontal="right"/>
    </xf>
    <xf numFmtId="38" fontId="11" fillId="0" borderId="9" xfId="2" applyFont="1" applyFill="1" applyBorder="1" applyAlignment="1">
      <alignment horizontal="left"/>
    </xf>
    <xf numFmtId="38" fontId="11" fillId="0" borderId="28" xfId="2" applyFont="1" applyFill="1" applyBorder="1" applyAlignment="1">
      <alignment horizontal="left"/>
    </xf>
    <xf numFmtId="38" fontId="11" fillId="0" borderId="28" xfId="2" applyFont="1" applyBorder="1" applyAlignment="1">
      <alignment horizontal="left"/>
    </xf>
    <xf numFmtId="38" fontId="11" fillId="0" borderId="3" xfId="2" applyFont="1" applyFill="1" applyBorder="1" applyAlignment="1">
      <alignment horizontal="left"/>
    </xf>
    <xf numFmtId="38" fontId="11" fillId="0" borderId="97" xfId="2" applyFont="1" applyFill="1" applyBorder="1" applyAlignment="1">
      <alignment horizontal="left"/>
    </xf>
    <xf numFmtId="0" fontId="0" fillId="0" borderId="0" xfId="0" applyFont="1" applyBorder="1"/>
    <xf numFmtId="0" fontId="0" fillId="0" borderId="0" xfId="0" applyBorder="1" applyAlignment="1">
      <alignment horizontal="right"/>
    </xf>
    <xf numFmtId="0" fontId="0" fillId="0" borderId="0" xfId="0" applyBorder="1" applyAlignment="1">
      <alignment horizontal="left"/>
    </xf>
    <xf numFmtId="0" fontId="0" fillId="0" borderId="116" xfId="0" applyBorder="1"/>
    <xf numFmtId="0" fontId="0" fillId="0" borderId="23" xfId="0" applyBorder="1"/>
    <xf numFmtId="0" fontId="0" fillId="0" borderId="23" xfId="0" applyBorder="1" applyAlignment="1">
      <alignment horizontal="right"/>
    </xf>
    <xf numFmtId="0" fontId="0" fillId="0" borderId="24" xfId="0" applyBorder="1"/>
    <xf numFmtId="0" fontId="0" fillId="0" borderId="0" xfId="0" applyAlignment="1">
      <alignment horizontal="center" vertical="top"/>
    </xf>
    <xf numFmtId="0" fontId="0" fillId="0" borderId="0" xfId="0" applyFill="1" applyAlignment="1">
      <alignment horizontal="center" vertical="top"/>
    </xf>
    <xf numFmtId="0" fontId="0" fillId="0" borderId="0" xfId="0" applyFill="1" applyAlignment="1">
      <alignment horizontal="right" vertical="top"/>
    </xf>
    <xf numFmtId="0" fontId="21" fillId="0" borderId="0" xfId="0" quotePrefix="1" applyFont="1" applyAlignment="1">
      <alignment horizontal="right" vertical="center"/>
    </xf>
    <xf numFmtId="0" fontId="19" fillId="0" borderId="0" xfId="0" applyFont="1" applyFill="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4" fillId="0" borderId="0" xfId="0" applyFont="1" applyBorder="1"/>
    <xf numFmtId="0" fontId="0" fillId="0" borderId="5" xfId="0" applyFont="1" applyBorder="1" applyAlignment="1">
      <alignment horizontal="center" vertical="center"/>
    </xf>
    <xf numFmtId="0" fontId="0" fillId="0" borderId="0" xfId="0" applyFont="1" applyBorder="1" applyAlignment="1">
      <alignment horizontal="centerContinuous" vertical="center"/>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40" fillId="0" borderId="0" xfId="0" applyFont="1" applyBorder="1"/>
    <xf numFmtId="0" fontId="24" fillId="0" borderId="0" xfId="0" applyFont="1"/>
    <xf numFmtId="0" fontId="24" fillId="0" borderId="0" xfId="0" applyFont="1" applyBorder="1" applyAlignment="1">
      <alignment horizontal="center"/>
    </xf>
    <xf numFmtId="0" fontId="14" fillId="0" borderId="0" xfId="0" applyFont="1" applyBorder="1"/>
    <xf numFmtId="0" fontId="7"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40" fillId="0" borderId="0" xfId="0" applyFont="1" applyBorder="1" applyAlignment="1"/>
    <xf numFmtId="0" fontId="16" fillId="0" borderId="0" xfId="0" applyFont="1" applyBorder="1" applyAlignment="1">
      <alignment vertical="center"/>
    </xf>
    <xf numFmtId="0" fontId="0" fillId="2" borderId="5" xfId="0" applyFont="1" applyFill="1" applyBorder="1" applyAlignment="1">
      <alignment horizontal="left" vertical="center"/>
    </xf>
    <xf numFmtId="0" fontId="0" fillId="2" borderId="5" xfId="0" applyFont="1" applyFill="1" applyBorder="1" applyAlignment="1">
      <alignment vertical="center"/>
    </xf>
    <xf numFmtId="0" fontId="0" fillId="2" borderId="0" xfId="0" applyFont="1" applyFill="1" applyBorder="1" applyAlignment="1">
      <alignment horizontal="left"/>
    </xf>
    <xf numFmtId="0" fontId="0" fillId="2" borderId="0" xfId="0" applyFont="1" applyFill="1" applyBorder="1" applyAlignment="1">
      <alignment horizontal="center" vertical="center"/>
    </xf>
    <xf numFmtId="0" fontId="0" fillId="2" borderId="81" xfId="0" applyFont="1" applyFill="1" applyBorder="1" applyAlignment="1">
      <alignment vertical="center"/>
    </xf>
    <xf numFmtId="0" fontId="0" fillId="2" borderId="33" xfId="0" applyFont="1" applyFill="1" applyBorder="1" applyAlignment="1">
      <alignment vertical="center"/>
    </xf>
    <xf numFmtId="0" fontId="0" fillId="2" borderId="28" xfId="0" applyFont="1" applyFill="1" applyBorder="1" applyAlignment="1">
      <alignment vertical="center"/>
    </xf>
    <xf numFmtId="0" fontId="0" fillId="0" borderId="0" xfId="0" applyFont="1" applyBorder="1" applyAlignment="1"/>
    <xf numFmtId="0" fontId="16" fillId="0" borderId="0" xfId="0" applyFont="1" applyBorder="1" applyAlignment="1">
      <alignment horizontal="left" wrapText="1"/>
    </xf>
    <xf numFmtId="0" fontId="0" fillId="0" borderId="0" xfId="0" applyFont="1" applyBorder="1" applyAlignment="1">
      <alignment vertical="top"/>
    </xf>
    <xf numFmtId="0" fontId="0" fillId="0" borderId="5" xfId="0" applyFont="1" applyFill="1" applyBorder="1" applyAlignment="1">
      <alignment horizontal="center" vertical="center"/>
    </xf>
    <xf numFmtId="0" fontId="10" fillId="0" borderId="0" xfId="0" applyFont="1" applyBorder="1" applyAlignment="1">
      <alignment horizontal="left" vertical="top" wrapText="1"/>
    </xf>
    <xf numFmtId="0" fontId="8" fillId="0" borderId="0" xfId="0" quotePrefix="1" applyFont="1" applyBorder="1" applyAlignment="1">
      <alignment horizontal="left"/>
    </xf>
    <xf numFmtId="0" fontId="0" fillId="0" borderId="0" xfId="0" quotePrefix="1" applyFont="1" applyBorder="1" applyAlignment="1">
      <alignment horizontal="left" vertical="center"/>
    </xf>
    <xf numFmtId="0" fontId="0" fillId="0" borderId="0" xfId="0" applyFont="1" applyBorder="1" applyAlignment="1">
      <alignment horizontal="right" vertical="center"/>
    </xf>
    <xf numFmtId="38" fontId="4" fillId="0" borderId="0" xfId="6" applyFont="1" applyAlignment="1">
      <alignment vertical="center"/>
    </xf>
    <xf numFmtId="38" fontId="6" fillId="0" borderId="0" xfId="6" applyFont="1" applyAlignment="1">
      <alignment horizontal="right" vertical="center"/>
    </xf>
    <xf numFmtId="38" fontId="4" fillId="0" borderId="0" xfId="6" applyFont="1" applyBorder="1" applyAlignment="1">
      <alignment vertical="center"/>
    </xf>
    <xf numFmtId="38" fontId="13" fillId="0" borderId="0" xfId="6" applyFont="1" applyBorder="1" applyAlignment="1">
      <alignment vertical="center"/>
    </xf>
    <xf numFmtId="38" fontId="4" fillId="0" borderId="0" xfId="6" applyFont="1" applyFill="1" applyBorder="1" applyAlignment="1">
      <alignment horizontal="left" vertical="center"/>
    </xf>
    <xf numFmtId="0" fontId="4" fillId="0" borderId="0" xfId="0" applyFont="1" applyFill="1" applyAlignment="1">
      <alignment horizontal="centerContinuous"/>
    </xf>
    <xf numFmtId="38" fontId="40" fillId="0" borderId="0" xfId="6" applyFont="1" applyFill="1" applyBorder="1" applyAlignment="1">
      <alignment horizontal="left" vertical="center"/>
    </xf>
    <xf numFmtId="38" fontId="19" fillId="0" borderId="0" xfId="6" applyFont="1" applyFill="1" applyBorder="1" applyAlignment="1">
      <alignment horizontal="center" vertical="center"/>
    </xf>
    <xf numFmtId="38" fontId="40" fillId="0" borderId="0" xfId="6" applyFont="1" applyAlignment="1">
      <alignment vertical="center"/>
    </xf>
    <xf numFmtId="38" fontId="4" fillId="0" borderId="0" xfId="6" applyFont="1" applyFill="1" applyAlignment="1">
      <alignment vertical="center"/>
    </xf>
    <xf numFmtId="0" fontId="4" fillId="0" borderId="0" xfId="0" applyFont="1" applyFill="1"/>
    <xf numFmtId="38" fontId="4" fillId="0" borderId="0" xfId="6" applyFont="1" applyFill="1" applyAlignment="1">
      <alignment horizontal="right" vertical="center"/>
    </xf>
    <xf numFmtId="0" fontId="4" fillId="0" borderId="0" xfId="0" quotePrefix="1" applyFont="1" applyAlignment="1">
      <alignment horizontal="center"/>
    </xf>
    <xf numFmtId="0" fontId="4" fillId="0" borderId="81" xfId="0" applyFont="1" applyBorder="1" applyAlignment="1">
      <alignment horizontal="center"/>
    </xf>
    <xf numFmtId="38" fontId="4" fillId="0" borderId="81" xfId="6" applyFont="1" applyBorder="1" applyAlignment="1">
      <alignment vertical="center"/>
    </xf>
    <xf numFmtId="38" fontId="4" fillId="0" borderId="33" xfId="6" applyFont="1" applyFill="1" applyBorder="1" applyAlignment="1">
      <alignment vertical="center"/>
    </xf>
    <xf numFmtId="38" fontId="4" fillId="0" borderId="28" xfId="6" applyFont="1" applyFill="1" applyBorder="1" applyAlignment="1">
      <alignment vertical="center"/>
    </xf>
    <xf numFmtId="0" fontId="4" fillId="0" borderId="1" xfId="0" applyFont="1" applyBorder="1" applyAlignment="1">
      <alignment horizontal="center"/>
    </xf>
    <xf numFmtId="0" fontId="4" fillId="0" borderId="1" xfId="0" applyFont="1" applyBorder="1" applyAlignment="1">
      <alignment horizontal="left"/>
    </xf>
    <xf numFmtId="38" fontId="4" fillId="0" borderId="2" xfId="6" applyFont="1" applyBorder="1" applyAlignment="1">
      <alignment horizontal="centerContinuous" vertical="center"/>
    </xf>
    <xf numFmtId="38" fontId="4" fillId="0" borderId="2" xfId="6" applyFont="1" applyFill="1" applyBorder="1" applyAlignment="1">
      <alignment horizontal="centerContinuous" vertical="center"/>
    </xf>
    <xf numFmtId="38" fontId="4" fillId="0" borderId="3" xfId="6" applyFont="1" applyFill="1" applyBorder="1" applyAlignment="1">
      <alignment horizontal="centerContinuous" vertical="center"/>
    </xf>
    <xf numFmtId="0" fontId="4" fillId="0" borderId="7" xfId="0" applyFont="1" applyBorder="1" applyAlignment="1">
      <alignment horizontal="left"/>
    </xf>
    <xf numFmtId="38" fontId="4" fillId="0" borderId="8" xfId="6" applyFont="1" applyBorder="1" applyAlignment="1">
      <alignment horizontal="centerContinuous" vertical="center"/>
    </xf>
    <xf numFmtId="38" fontId="4" fillId="0" borderId="8" xfId="6" applyFont="1" applyFill="1" applyBorder="1" applyAlignment="1">
      <alignment horizontal="centerContinuous" vertical="center"/>
    </xf>
    <xf numFmtId="38" fontId="4" fillId="0" borderId="9" xfId="6" applyFont="1" applyFill="1" applyBorder="1" applyAlignment="1">
      <alignment horizontal="centerContinuous" vertical="center"/>
    </xf>
    <xf numFmtId="0" fontId="4" fillId="0" borderId="4" xfId="0" applyFont="1" applyBorder="1" applyAlignment="1">
      <alignment horizontal="center"/>
    </xf>
    <xf numFmtId="38" fontId="4" fillId="0" borderId="3" xfId="6" applyFont="1" applyBorder="1" applyAlignment="1">
      <alignment horizontal="centerContinuous" vertical="center"/>
    </xf>
    <xf numFmtId="0" fontId="4" fillId="0" borderId="4" xfId="0" applyFont="1" applyBorder="1"/>
    <xf numFmtId="0" fontId="4" fillId="0" borderId="7" xfId="0" applyFont="1" applyBorder="1"/>
    <xf numFmtId="0" fontId="4" fillId="0" borderId="8" xfId="0" applyFont="1" applyBorder="1"/>
    <xf numFmtId="38" fontId="4" fillId="0" borderId="8" xfId="6" applyFont="1" applyBorder="1" applyAlignment="1">
      <alignment vertical="center"/>
    </xf>
    <xf numFmtId="38" fontId="4" fillId="0" borderId="9" xfId="6" applyFont="1" applyBorder="1" applyAlignment="1">
      <alignment vertical="center"/>
    </xf>
    <xf numFmtId="38" fontId="4" fillId="0" borderId="4" xfId="6" applyFont="1" applyBorder="1" applyAlignment="1">
      <alignment vertical="center"/>
    </xf>
    <xf numFmtId="38" fontId="4" fillId="0" borderId="6" xfId="6" applyFont="1" applyBorder="1" applyAlignment="1">
      <alignment vertical="center"/>
    </xf>
    <xf numFmtId="38" fontId="4" fillId="0" borderId="7" xfId="6" applyFont="1" applyBorder="1" applyAlignment="1">
      <alignment vertical="center"/>
    </xf>
    <xf numFmtId="38" fontId="4" fillId="0" borderId="1" xfId="6" applyFont="1" applyBorder="1" applyAlignment="1">
      <alignment horizontal="center" vertical="center"/>
    </xf>
    <xf numFmtId="38" fontId="4" fillId="0" borderId="1" xfId="6" applyFont="1" applyBorder="1" applyAlignment="1">
      <alignment vertical="center"/>
    </xf>
    <xf numFmtId="38" fontId="4" fillId="0" borderId="2" xfId="6" applyFont="1" applyBorder="1" applyAlignment="1">
      <alignment vertical="center"/>
    </xf>
    <xf numFmtId="38" fontId="4" fillId="0" borderId="3" xfId="6" applyFont="1" applyBorder="1" applyAlignment="1">
      <alignment vertical="center"/>
    </xf>
    <xf numFmtId="38" fontId="40" fillId="0" borderId="0" xfId="6" applyFont="1" applyBorder="1" applyAlignment="1">
      <alignment vertical="center"/>
    </xf>
    <xf numFmtId="38" fontId="4" fillId="0" borderId="0" xfId="7" applyFont="1" applyAlignment="1">
      <alignment vertical="center"/>
    </xf>
    <xf numFmtId="38" fontId="4" fillId="0" borderId="0" xfId="7" applyFont="1" applyBorder="1" applyAlignment="1">
      <alignment vertical="center"/>
    </xf>
    <xf numFmtId="38" fontId="14" fillId="0" borderId="0" xfId="7" applyFont="1" applyBorder="1" applyAlignment="1">
      <alignment horizontal="centerContinuous" vertical="center"/>
    </xf>
    <xf numFmtId="38" fontId="7" fillId="0" borderId="0" xfId="7" applyFont="1" applyBorder="1" applyAlignment="1">
      <alignment horizontal="centerContinuous" vertical="center"/>
    </xf>
    <xf numFmtId="38" fontId="4" fillId="0" borderId="0" xfId="7" applyFont="1" applyAlignment="1">
      <alignment horizontal="centerContinuous" vertical="center"/>
    </xf>
    <xf numFmtId="38" fontId="40" fillId="0" borderId="0" xfId="7" applyFont="1" applyBorder="1" applyAlignment="1">
      <alignment horizontal="left" vertical="center"/>
    </xf>
    <xf numFmtId="38" fontId="4" fillId="0" borderId="0" xfId="7" applyFont="1" applyBorder="1" applyAlignment="1">
      <alignment horizontal="center" vertical="center"/>
    </xf>
    <xf numFmtId="38" fontId="40" fillId="0" borderId="0" xfId="7" applyFont="1" applyAlignment="1">
      <alignment vertical="center"/>
    </xf>
    <xf numFmtId="38" fontId="4" fillId="0" borderId="81" xfId="7" applyFont="1" applyBorder="1" applyAlignment="1">
      <alignment vertical="center"/>
    </xf>
    <xf numFmtId="38" fontId="4" fillId="0" borderId="33" xfId="7" applyFont="1" applyBorder="1" applyAlignment="1">
      <alignment vertical="center"/>
    </xf>
    <xf numFmtId="38" fontId="4" fillId="0" borderId="28" xfId="7" applyFont="1" applyBorder="1" applyAlignment="1">
      <alignment vertical="center"/>
    </xf>
    <xf numFmtId="38" fontId="4" fillId="0" borderId="1" xfId="7" applyFont="1" applyBorder="1" applyAlignment="1">
      <alignment horizontal="centerContinuous" vertical="center"/>
    </xf>
    <xf numFmtId="38" fontId="4" fillId="0" borderId="2" xfId="7" applyFont="1" applyBorder="1" applyAlignment="1">
      <alignment horizontal="centerContinuous" vertical="center"/>
    </xf>
    <xf numFmtId="38" fontId="4" fillId="0" borderId="3" xfId="7" applyFont="1" applyBorder="1" applyAlignment="1">
      <alignment horizontal="centerContinuous" vertical="center"/>
    </xf>
    <xf numFmtId="38" fontId="4" fillId="0" borderId="7" xfId="7" applyFont="1" applyBorder="1" applyAlignment="1">
      <alignment horizontal="centerContinuous" vertical="center"/>
    </xf>
    <xf numFmtId="38" fontId="4" fillId="0" borderId="8" xfId="7" applyFont="1" applyBorder="1" applyAlignment="1">
      <alignment horizontal="centerContinuous" vertical="center"/>
    </xf>
    <xf numFmtId="38" fontId="4" fillId="0" borderId="9" xfId="7" applyFont="1" applyBorder="1" applyAlignment="1">
      <alignment horizontal="centerContinuous" vertical="center"/>
    </xf>
    <xf numFmtId="0" fontId="4" fillId="0" borderId="4" xfId="0" applyFont="1" applyBorder="1" applyAlignment="1">
      <alignment horizontal="left"/>
    </xf>
    <xf numFmtId="38" fontId="4" fillId="0" borderId="4" xfId="7" applyFont="1" applyBorder="1" applyAlignment="1">
      <alignment horizontal="centerContinuous" vertical="center"/>
    </xf>
    <xf numFmtId="38" fontId="4" fillId="0" borderId="0" xfId="7" applyFont="1" applyBorder="1" applyAlignment="1">
      <alignment horizontal="centerContinuous" vertical="center"/>
    </xf>
    <xf numFmtId="38" fontId="4" fillId="0" borderId="6" xfId="7" applyFont="1" applyBorder="1" applyAlignment="1">
      <alignment horizontal="centerContinuous" vertical="center"/>
    </xf>
    <xf numFmtId="38" fontId="4" fillId="0" borderId="6" xfId="7" applyFont="1" applyBorder="1" applyAlignment="1">
      <alignment vertical="center"/>
    </xf>
    <xf numFmtId="38" fontId="4" fillId="0" borderId="4" xfId="7" applyFont="1" applyBorder="1" applyAlignment="1">
      <alignment vertical="center"/>
    </xf>
    <xf numFmtId="38" fontId="4" fillId="0" borderId="7" xfId="7" applyFont="1" applyBorder="1" applyAlignment="1">
      <alignment vertical="center"/>
    </xf>
    <xf numFmtId="38" fontId="4" fillId="0" borderId="8" xfId="7" applyFont="1" applyBorder="1" applyAlignment="1">
      <alignment vertical="center"/>
    </xf>
    <xf numFmtId="38" fontId="4" fillId="0" borderId="9" xfId="7" applyFont="1" applyBorder="1" applyAlignment="1">
      <alignment vertical="center"/>
    </xf>
    <xf numFmtId="38" fontId="4" fillId="0" borderId="1" xfId="7" applyFont="1" applyBorder="1" applyAlignment="1">
      <alignment vertical="center"/>
    </xf>
    <xf numFmtId="38" fontId="4" fillId="0" borderId="2" xfId="7" applyFont="1" applyBorder="1" applyAlignment="1">
      <alignment vertical="center"/>
    </xf>
    <xf numFmtId="38" fontId="4" fillId="0" borderId="3" xfId="7" applyFont="1" applyBorder="1" applyAlignment="1">
      <alignment vertical="center"/>
    </xf>
    <xf numFmtId="38" fontId="40" fillId="0" borderId="0" xfId="7" applyFont="1" applyBorder="1" applyAlignment="1">
      <alignment vertical="center"/>
    </xf>
    <xf numFmtId="38" fontId="4" fillId="0" borderId="0" xfId="7" applyFont="1" applyFill="1" applyAlignment="1">
      <alignment vertical="center"/>
    </xf>
    <xf numFmtId="38" fontId="40" fillId="0" borderId="0" xfId="7" applyFont="1" applyFill="1" applyAlignment="1">
      <alignment vertical="center"/>
    </xf>
    <xf numFmtId="38" fontId="4" fillId="0" borderId="0" xfId="7" applyFont="1" applyFill="1" applyBorder="1" applyAlignment="1">
      <alignment vertical="center"/>
    </xf>
    <xf numFmtId="38" fontId="4" fillId="0" borderId="5" xfId="7" applyFont="1" applyFill="1" applyBorder="1" applyAlignment="1">
      <alignment horizontal="left" vertical="center"/>
    </xf>
    <xf numFmtId="38" fontId="4" fillId="0" borderId="5" xfId="7" applyFont="1" applyFill="1" applyBorder="1" applyAlignment="1">
      <alignment vertical="center"/>
    </xf>
    <xf numFmtId="38" fontId="4" fillId="0" borderId="5" xfId="7" applyFont="1" applyFill="1" applyBorder="1" applyAlignment="1">
      <alignment vertical="center" wrapText="1"/>
    </xf>
    <xf numFmtId="38" fontId="4" fillId="0" borderId="16" xfId="7" applyFont="1" applyFill="1" applyBorder="1" applyAlignment="1">
      <alignment horizontal="center" vertical="center"/>
    </xf>
    <xf numFmtId="0" fontId="4" fillId="0" borderId="23" xfId="0" applyFont="1" applyFill="1" applyBorder="1"/>
    <xf numFmtId="38" fontId="4" fillId="0" borderId="23" xfId="7" applyFont="1" applyFill="1" applyBorder="1" applyAlignment="1">
      <alignment horizontal="center" vertical="center"/>
    </xf>
    <xf numFmtId="38" fontId="4" fillId="0" borderId="16" xfId="7" applyFont="1" applyFill="1" applyBorder="1" applyAlignment="1">
      <alignment vertical="center"/>
    </xf>
    <xf numFmtId="38" fontId="4" fillId="0" borderId="38" xfId="7" applyFont="1" applyFill="1" applyBorder="1" applyAlignment="1">
      <alignment vertical="center"/>
    </xf>
    <xf numFmtId="38" fontId="4" fillId="0" borderId="23" xfId="7" applyFont="1" applyFill="1" applyBorder="1" applyAlignment="1">
      <alignment vertical="center"/>
    </xf>
    <xf numFmtId="38" fontId="4" fillId="0" borderId="3" xfId="7" applyFont="1" applyFill="1" applyBorder="1" applyAlignment="1">
      <alignment horizontal="center"/>
    </xf>
    <xf numFmtId="38" fontId="16" fillId="0" borderId="16" xfId="7" applyFont="1" applyFill="1" applyBorder="1" applyAlignment="1">
      <alignment horizontal="center" vertical="center"/>
    </xf>
    <xf numFmtId="38" fontId="10" fillId="0" borderId="9" xfId="7" applyFont="1" applyFill="1" applyBorder="1" applyAlignment="1">
      <alignment horizontal="center"/>
    </xf>
    <xf numFmtId="38" fontId="16" fillId="0" borderId="23" xfId="7" applyFont="1" applyFill="1" applyBorder="1" applyAlignment="1">
      <alignment horizontal="center" vertical="center"/>
    </xf>
    <xf numFmtId="38" fontId="4" fillId="0" borderId="0" xfId="7" applyFont="1" applyFill="1" applyBorder="1" applyAlignment="1">
      <alignment horizontal="center" vertical="center"/>
    </xf>
    <xf numFmtId="38" fontId="0" fillId="0" borderId="0" xfId="6" applyFont="1" applyBorder="1" applyAlignment="1">
      <alignment vertical="center"/>
    </xf>
    <xf numFmtId="38" fontId="0" fillId="0" borderId="0" xfId="6" applyFont="1" applyBorder="1" applyAlignment="1">
      <alignment horizontal="centerContinuous" vertical="center"/>
    </xf>
    <xf numFmtId="38" fontId="0" fillId="0" borderId="0" xfId="6" applyFont="1" applyFill="1" applyBorder="1" applyAlignment="1">
      <alignment vertical="center"/>
    </xf>
    <xf numFmtId="38" fontId="0" fillId="0" borderId="0" xfId="6" applyFont="1" applyFill="1" applyAlignment="1">
      <alignment vertical="center"/>
    </xf>
    <xf numFmtId="38" fontId="0" fillId="0" borderId="0" xfId="6" applyFont="1" applyAlignment="1">
      <alignment vertical="center"/>
    </xf>
    <xf numFmtId="38" fontId="24" fillId="0" borderId="0" xfId="6" applyFont="1" applyFill="1" applyBorder="1" applyAlignment="1">
      <alignment vertical="center"/>
    </xf>
    <xf numFmtId="38" fontId="8" fillId="0" borderId="121" xfId="6" applyFont="1" applyBorder="1" applyAlignment="1">
      <alignment horizontal="center" vertical="center"/>
    </xf>
    <xf numFmtId="38" fontId="8" fillId="0" borderId="123" xfId="6" applyFont="1" applyBorder="1" applyAlignment="1">
      <alignment horizontal="center" vertical="center"/>
    </xf>
    <xf numFmtId="38" fontId="8" fillId="0" borderId="127" xfId="6" applyFont="1" applyBorder="1" applyAlignment="1">
      <alignment horizontal="center" vertical="center"/>
    </xf>
    <xf numFmtId="38" fontId="8" fillId="0" borderId="129" xfId="6" applyFont="1" applyBorder="1" applyAlignment="1">
      <alignment horizontal="center" vertical="center"/>
    </xf>
    <xf numFmtId="38" fontId="0" fillId="0" borderId="0" xfId="6" applyFont="1" applyFill="1" applyBorder="1" applyAlignment="1">
      <alignment vertical="center" shrinkToFit="1"/>
    </xf>
    <xf numFmtId="38" fontId="8" fillId="0" borderId="210" xfId="6" applyFont="1" applyBorder="1" applyAlignment="1">
      <alignment horizontal="center" vertical="center"/>
    </xf>
    <xf numFmtId="0" fontId="13"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68" fillId="0" borderId="0" xfId="0" applyFont="1" applyAlignment="1"/>
    <xf numFmtId="0" fontId="19" fillId="0" borderId="0" xfId="0" applyFont="1" applyAlignment="1"/>
    <xf numFmtId="0" fontId="7" fillId="0" borderId="0" xfId="0" applyFont="1" applyAlignment="1"/>
    <xf numFmtId="0" fontId="7" fillId="0" borderId="0" xfId="0" applyFont="1" applyAlignment="1">
      <alignment vertical="center"/>
    </xf>
    <xf numFmtId="0" fontId="13" fillId="0" borderId="0" xfId="0" applyFont="1" applyAlignment="1"/>
    <xf numFmtId="0" fontId="0" fillId="0" borderId="0" xfId="0" applyFont="1" applyAlignment="1"/>
    <xf numFmtId="0" fontId="68" fillId="0" borderId="0" xfId="0" applyFont="1" applyAlignment="1">
      <alignment vertical="center"/>
    </xf>
    <xf numFmtId="0" fontId="16" fillId="0" borderId="0" xfId="0" applyFont="1" applyAlignment="1"/>
    <xf numFmtId="38" fontId="19" fillId="0" borderId="0" xfId="6" applyFont="1" applyBorder="1" applyAlignment="1">
      <alignment horizontal="left" vertical="center"/>
    </xf>
    <xf numFmtId="38" fontId="8" fillId="0" borderId="0" xfId="6" applyFont="1" applyAlignment="1">
      <alignment horizontal="right" vertical="center"/>
    </xf>
    <xf numFmtId="38" fontId="8" fillId="0" borderId="0" xfId="6" applyFont="1" applyFill="1" applyBorder="1" applyAlignment="1">
      <alignment vertical="center"/>
    </xf>
    <xf numFmtId="38" fontId="8" fillId="0" borderId="229" xfId="6" applyFont="1" applyFill="1" applyBorder="1" applyAlignment="1">
      <alignment horizontal="center" vertical="center"/>
    </xf>
    <xf numFmtId="38" fontId="17" fillId="0" borderId="0" xfId="6" applyFont="1" applyFill="1" applyBorder="1" applyAlignment="1">
      <alignment vertical="center"/>
    </xf>
    <xf numFmtId="38" fontId="8" fillId="0" borderId="35" xfId="6" applyFont="1" applyFill="1" applyBorder="1" applyAlignment="1">
      <alignment vertical="center"/>
    </xf>
    <xf numFmtId="38" fontId="8" fillId="0" borderId="33" xfId="6" applyFont="1" applyFill="1" applyBorder="1" applyAlignment="1">
      <alignment vertical="center"/>
    </xf>
    <xf numFmtId="38" fontId="8" fillId="0" borderId="32" xfId="6" applyFont="1" applyFill="1" applyBorder="1" applyAlignment="1">
      <alignment vertical="center"/>
    </xf>
    <xf numFmtId="38" fontId="8" fillId="0" borderId="8" xfId="6" applyFont="1" applyFill="1" applyBorder="1" applyAlignment="1">
      <alignment vertical="center"/>
    </xf>
    <xf numFmtId="38" fontId="14" fillId="0" borderId="0" xfId="6" applyFont="1" applyBorder="1" applyAlignment="1">
      <alignment horizontal="center" vertical="center"/>
    </xf>
    <xf numFmtId="38" fontId="69" fillId="0" borderId="0" xfId="6" applyFont="1" applyFill="1" applyBorder="1" applyAlignment="1">
      <alignment horizontal="center" vertical="center"/>
    </xf>
    <xf numFmtId="38" fontId="8" fillId="0" borderId="73" xfId="6" applyFont="1" applyFill="1" applyBorder="1" applyAlignment="1">
      <alignment horizontal="center" vertical="center"/>
    </xf>
    <xf numFmtId="38" fontId="11" fillId="0" borderId="4" xfId="2" applyFont="1" applyFill="1" applyBorder="1" applyAlignment="1">
      <alignment horizontal="right"/>
    </xf>
    <xf numFmtId="38" fontId="11" fillId="0" borderId="6" xfId="2" applyFont="1" applyFill="1" applyBorder="1" applyAlignment="1">
      <alignment horizontal="left"/>
    </xf>
    <xf numFmtId="179" fontId="10" fillId="0" borderId="51" xfId="0" applyNumberFormat="1" applyFont="1" applyFill="1" applyBorder="1" applyAlignment="1">
      <alignment horizontal="center" shrinkToFit="1"/>
    </xf>
    <xf numFmtId="0" fontId="49" fillId="0" borderId="0" xfId="0" applyFont="1" applyBorder="1" applyAlignment="1">
      <alignment vertical="center"/>
    </xf>
    <xf numFmtId="0" fontId="10" fillId="2" borderId="48" xfId="0" applyFont="1" applyFill="1" applyBorder="1" applyAlignment="1">
      <alignment horizontal="center"/>
    </xf>
    <xf numFmtId="38" fontId="8" fillId="2" borderId="139" xfId="6" applyFont="1" applyFill="1" applyBorder="1" applyAlignment="1">
      <alignment horizontal="left" vertical="center"/>
    </xf>
    <xf numFmtId="38" fontId="8" fillId="2" borderId="28" xfId="6" applyFont="1" applyFill="1" applyBorder="1" applyAlignment="1">
      <alignment horizontal="left" vertical="center"/>
    </xf>
    <xf numFmtId="38" fontId="8" fillId="2" borderId="29" xfId="6" applyFont="1" applyFill="1" applyBorder="1" applyAlignment="1">
      <alignment horizontal="left" vertical="center"/>
    </xf>
    <xf numFmtId="38" fontId="13" fillId="0" borderId="0" xfId="6" applyFont="1" applyFill="1" applyBorder="1" applyAlignment="1">
      <alignment vertical="center"/>
    </xf>
    <xf numFmtId="38" fontId="14" fillId="0" borderId="0" xfId="6" applyFont="1" applyBorder="1" applyAlignment="1">
      <alignment vertical="center"/>
    </xf>
    <xf numFmtId="177" fontId="10" fillId="0" borderId="139" xfId="0" applyNumberFormat="1" applyFont="1" applyBorder="1" applyAlignment="1">
      <alignment horizontal="center" shrinkToFit="1"/>
    </xf>
    <xf numFmtId="177" fontId="10" fillId="0" borderId="23" xfId="0" applyNumberFormat="1" applyFont="1" applyBorder="1" applyAlignment="1">
      <alignment shrinkToFit="1"/>
    </xf>
    <xf numFmtId="177" fontId="10" fillId="0" borderId="78" xfId="0" applyNumberFormat="1" applyFont="1" applyBorder="1" applyAlignment="1">
      <alignment shrinkToFit="1"/>
    </xf>
    <xf numFmtId="177" fontId="10" fillId="0" borderId="79" xfId="0" applyNumberFormat="1" applyFont="1" applyBorder="1" applyAlignment="1">
      <alignment shrinkToFit="1"/>
    </xf>
    <xf numFmtId="177" fontId="10" fillId="0" borderId="28" xfId="0" applyNumberFormat="1" applyFont="1" applyBorder="1" applyAlignment="1">
      <alignment horizontal="center" shrinkToFit="1"/>
    </xf>
    <xf numFmtId="177" fontId="10" fillId="0" borderId="5" xfId="0" applyNumberFormat="1" applyFont="1" applyBorder="1" applyAlignment="1">
      <alignment shrinkToFit="1"/>
    </xf>
    <xf numFmtId="177" fontId="10" fillId="0" borderId="5" xfId="0" applyNumberFormat="1" applyFont="1" applyFill="1" applyBorder="1" applyAlignment="1">
      <alignment shrinkToFit="1"/>
    </xf>
    <xf numFmtId="177" fontId="10" fillId="0" borderId="81" xfId="0" applyNumberFormat="1" applyFont="1" applyFill="1" applyBorder="1" applyAlignment="1">
      <alignment shrinkToFit="1"/>
    </xf>
    <xf numFmtId="177" fontId="10" fillId="0" borderId="82" xfId="0" applyNumberFormat="1" applyFont="1" applyBorder="1" applyAlignment="1">
      <alignment shrinkToFit="1"/>
    </xf>
    <xf numFmtId="177" fontId="10" fillId="0" borderId="68" xfId="0" applyNumberFormat="1" applyFont="1" applyBorder="1" applyAlignment="1">
      <alignment horizontal="center" shrinkToFit="1"/>
    </xf>
    <xf numFmtId="177" fontId="10" fillId="0" borderId="83" xfId="0" applyNumberFormat="1" applyFont="1" applyFill="1" applyBorder="1" applyAlignment="1">
      <alignment shrinkToFit="1"/>
    </xf>
    <xf numFmtId="177" fontId="10" fillId="0" borderId="84" xfId="0" applyNumberFormat="1" applyFont="1" applyFill="1" applyBorder="1" applyAlignment="1">
      <alignment shrinkToFit="1"/>
    </xf>
    <xf numFmtId="177" fontId="10" fillId="0" borderId="85" xfId="0" applyNumberFormat="1" applyFont="1" applyBorder="1" applyAlignment="1">
      <alignment shrinkToFit="1"/>
    </xf>
    <xf numFmtId="177" fontId="10" fillId="0" borderId="232" xfId="0" applyNumberFormat="1" applyFont="1" applyBorder="1" applyAlignment="1">
      <alignment horizontal="center" shrinkToFit="1"/>
    </xf>
    <xf numFmtId="177" fontId="10" fillId="0" borderId="60" xfId="0" applyNumberFormat="1" applyFont="1" applyFill="1" applyBorder="1" applyAlignment="1">
      <alignment shrinkToFit="1"/>
    </xf>
    <xf numFmtId="177" fontId="10" fillId="0" borderId="216" xfId="0" applyNumberFormat="1" applyFont="1" applyFill="1" applyBorder="1" applyAlignment="1">
      <alignment shrinkToFit="1"/>
    </xf>
    <xf numFmtId="177" fontId="10" fillId="0" borderId="63" xfId="0" applyNumberFormat="1" applyFont="1" applyFill="1" applyBorder="1" applyAlignment="1">
      <alignment shrinkToFit="1"/>
    </xf>
    <xf numFmtId="177" fontId="10" fillId="0" borderId="64" xfId="0" applyNumberFormat="1" applyFont="1" applyBorder="1" applyAlignment="1">
      <alignment shrinkToFit="1"/>
    </xf>
    <xf numFmtId="177" fontId="10" fillId="0" borderId="217" xfId="0" applyNumberFormat="1" applyFont="1" applyFill="1" applyBorder="1" applyAlignment="1">
      <alignment shrinkToFit="1"/>
    </xf>
    <xf numFmtId="177" fontId="10" fillId="0" borderId="56" xfId="0" applyNumberFormat="1" applyFont="1" applyFill="1" applyBorder="1" applyAlignment="1">
      <alignment shrinkToFit="1"/>
    </xf>
    <xf numFmtId="177" fontId="10" fillId="0" borderId="65" xfId="0" applyNumberFormat="1" applyFont="1" applyFill="1" applyBorder="1" applyAlignment="1">
      <alignment shrinkToFit="1"/>
    </xf>
    <xf numFmtId="177" fontId="10" fillId="0" borderId="86" xfId="0" applyNumberFormat="1" applyFont="1" applyFill="1" applyBorder="1" applyAlignment="1">
      <alignment shrinkToFit="1"/>
    </xf>
    <xf numFmtId="177" fontId="10" fillId="0" borderId="66" xfId="0" applyNumberFormat="1" applyFont="1" applyBorder="1" applyAlignment="1">
      <alignment shrinkToFit="1"/>
    </xf>
    <xf numFmtId="177" fontId="10" fillId="0" borderId="57" xfId="0" applyNumberFormat="1" applyFont="1" applyBorder="1" applyAlignment="1">
      <alignment horizontal="center" shrinkToFit="1"/>
    </xf>
    <xf numFmtId="177" fontId="10" fillId="0" borderId="23" xfId="0" applyNumberFormat="1" applyFont="1" applyFill="1" applyBorder="1" applyAlignment="1">
      <alignment shrinkToFit="1"/>
    </xf>
    <xf numFmtId="177" fontId="10" fillId="0" borderId="28" xfId="0" applyNumberFormat="1" applyFont="1" applyFill="1" applyBorder="1" applyAlignment="1">
      <alignment shrinkToFit="1"/>
    </xf>
    <xf numFmtId="177" fontId="10" fillId="0" borderId="16" xfId="0" applyNumberFormat="1" applyFont="1" applyFill="1" applyBorder="1" applyAlignment="1">
      <alignment shrinkToFit="1"/>
    </xf>
    <xf numFmtId="177" fontId="10" fillId="0" borderId="61" xfId="0" applyNumberFormat="1" applyFont="1" applyBorder="1" applyAlignment="1">
      <alignment horizontal="center" shrinkToFit="1"/>
    </xf>
    <xf numFmtId="177" fontId="10" fillId="0" borderId="218" xfId="0" applyNumberFormat="1" applyFont="1" applyFill="1" applyBorder="1" applyAlignment="1">
      <alignment shrinkToFit="1"/>
    </xf>
    <xf numFmtId="177" fontId="10" fillId="0" borderId="89" xfId="0" applyNumberFormat="1" applyFont="1" applyBorder="1" applyAlignment="1">
      <alignment shrinkToFit="1"/>
    </xf>
    <xf numFmtId="177" fontId="10" fillId="0" borderId="29" xfId="0" applyNumberFormat="1" applyFont="1" applyBorder="1" applyAlignment="1">
      <alignment horizontal="center" shrinkToFit="1"/>
    </xf>
    <xf numFmtId="177" fontId="10" fillId="0" borderId="19" xfId="0" applyNumberFormat="1" applyFont="1" applyBorder="1" applyAlignment="1">
      <alignment shrinkToFit="1"/>
    </xf>
    <xf numFmtId="177" fontId="10" fillId="0" borderId="19" xfId="0" applyNumberFormat="1" applyFont="1" applyFill="1" applyBorder="1" applyAlignment="1">
      <alignment shrinkToFit="1"/>
    </xf>
    <xf numFmtId="177" fontId="10" fillId="0" borderId="91" xfId="0" applyNumberFormat="1" applyFont="1" applyFill="1" applyBorder="1" applyAlignment="1">
      <alignment shrinkToFit="1"/>
    </xf>
    <xf numFmtId="177" fontId="10" fillId="0" borderId="93" xfId="0" applyNumberFormat="1" applyFont="1" applyBorder="1" applyAlignment="1">
      <alignment shrinkToFit="1"/>
    </xf>
    <xf numFmtId="177" fontId="10" fillId="0" borderId="9" xfId="0" applyNumberFormat="1" applyFont="1" applyBorder="1" applyAlignment="1">
      <alignment shrinkToFit="1"/>
    </xf>
    <xf numFmtId="177" fontId="10" fillId="0" borderId="7" xfId="0" applyNumberFormat="1" applyFont="1" applyFill="1" applyBorder="1" applyAlignment="1">
      <alignment shrinkToFit="1"/>
    </xf>
    <xf numFmtId="177" fontId="10" fillId="0" borderId="96" xfId="0" applyNumberFormat="1" applyFont="1" applyFill="1" applyBorder="1" applyAlignment="1">
      <alignment shrinkToFit="1"/>
    </xf>
    <xf numFmtId="177" fontId="10" fillId="0" borderId="87" xfId="0" applyNumberFormat="1" applyFont="1" applyFill="1" applyBorder="1" applyAlignment="1">
      <alignment shrinkToFit="1"/>
    </xf>
    <xf numFmtId="177" fontId="10" fillId="0" borderId="28" xfId="0" applyNumberFormat="1" applyFont="1" applyBorder="1" applyAlignment="1">
      <alignment shrinkToFit="1"/>
    </xf>
    <xf numFmtId="177" fontId="10" fillId="0" borderId="82" xfId="0" applyNumberFormat="1" applyFont="1" applyBorder="1" applyAlignment="1">
      <alignment horizontal="center" shrinkToFit="1"/>
    </xf>
    <xf numFmtId="177" fontId="10" fillId="0" borderId="93" xfId="0" applyNumberFormat="1" applyFont="1" applyBorder="1" applyAlignment="1">
      <alignment horizontal="center" shrinkToFit="1"/>
    </xf>
    <xf numFmtId="0" fontId="4" fillId="0" borderId="9" xfId="0" applyFont="1" applyFill="1" applyBorder="1" applyAlignment="1">
      <alignment horizontal="center" vertical="center"/>
    </xf>
    <xf numFmtId="0" fontId="0" fillId="2" borderId="21" xfId="0" applyFont="1" applyFill="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16" fillId="0" borderId="52" xfId="0" applyFont="1" applyFill="1" applyBorder="1" applyAlignment="1">
      <alignment horizontal="center" vertical="center"/>
    </xf>
    <xf numFmtId="0" fontId="0" fillId="2" borderId="15" xfId="0" applyFont="1" applyFill="1" applyBorder="1" applyAlignment="1">
      <alignment vertical="center"/>
    </xf>
    <xf numFmtId="0" fontId="4" fillId="0" borderId="33" xfId="0" applyFont="1" applyBorder="1" applyAlignment="1">
      <alignment vertical="center"/>
    </xf>
    <xf numFmtId="0" fontId="4" fillId="0" borderId="83" xfId="0" applyFont="1" applyFill="1" applyBorder="1" applyAlignment="1">
      <alignment vertical="center"/>
    </xf>
    <xf numFmtId="0" fontId="0" fillId="0" borderId="96" xfId="0" applyFont="1" applyFill="1" applyBorder="1" applyAlignment="1">
      <alignment vertical="center" shrinkToFit="1"/>
    </xf>
    <xf numFmtId="38" fontId="0" fillId="0" borderId="56" xfId="0" applyNumberFormat="1" applyFont="1" applyFill="1" applyBorder="1" applyAlignment="1">
      <alignment vertical="center" shrinkToFit="1"/>
    </xf>
    <xf numFmtId="0" fontId="0" fillId="2" borderId="37" xfId="0" applyFont="1" applyFill="1" applyBorder="1" applyAlignment="1">
      <alignment horizontal="left" vertical="center"/>
    </xf>
    <xf numFmtId="0" fontId="0" fillId="0" borderId="28" xfId="0" applyFont="1" applyFill="1" applyBorder="1" applyAlignment="1">
      <alignment vertical="center" shrinkToFit="1"/>
    </xf>
    <xf numFmtId="0" fontId="73" fillId="0" borderId="0" xfId="0" applyFont="1" applyAlignment="1">
      <alignment vertical="center"/>
    </xf>
    <xf numFmtId="0" fontId="0" fillId="0" borderId="56" xfId="0" applyFont="1" applyFill="1" applyBorder="1" applyAlignment="1">
      <alignment vertical="center"/>
    </xf>
    <xf numFmtId="0" fontId="0" fillId="0" borderId="60" xfId="0" applyFont="1" applyFill="1" applyBorder="1" applyAlignment="1">
      <alignment vertical="center"/>
    </xf>
    <xf numFmtId="0" fontId="4" fillId="0" borderId="96" xfId="0" applyFont="1" applyFill="1" applyBorder="1" applyAlignment="1">
      <alignment vertical="center"/>
    </xf>
    <xf numFmtId="0" fontId="0" fillId="0" borderId="2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0" xfId="0" applyFont="1" applyBorder="1" applyAlignment="1">
      <alignment shrinkToFit="1"/>
    </xf>
    <xf numFmtId="38" fontId="69" fillId="0" borderId="0" xfId="6" applyFont="1" applyFill="1" applyBorder="1" applyAlignment="1">
      <alignment vertical="center"/>
    </xf>
    <xf numFmtId="40" fontId="17" fillId="0" borderId="0" xfId="6" applyNumberFormat="1" applyFont="1" applyAlignment="1">
      <alignment vertical="center"/>
    </xf>
    <xf numFmtId="0" fontId="8" fillId="0" borderId="0" xfId="0" applyFont="1" applyFill="1" applyBorder="1" applyAlignment="1">
      <alignment horizontal="center" vertical="center" wrapText="1"/>
    </xf>
    <xf numFmtId="38" fontId="8" fillId="0" borderId="0" xfId="6" applyFont="1" applyFill="1" applyBorder="1" applyAlignment="1">
      <alignment horizontal="center" vertical="center"/>
    </xf>
    <xf numFmtId="38" fontId="8" fillId="0" borderId="0" xfId="6" applyFont="1" applyBorder="1" applyAlignment="1">
      <alignment horizontal="left" vertical="center"/>
    </xf>
    <xf numFmtId="0" fontId="16" fillId="0" borderId="87" xfId="0" applyFont="1" applyBorder="1"/>
    <xf numFmtId="0" fontId="24" fillId="0" borderId="0" xfId="0" applyFont="1" applyBorder="1" applyAlignment="1">
      <alignment vertical="center"/>
    </xf>
    <xf numFmtId="0" fontId="0" fillId="0" borderId="5" xfId="0" applyFont="1" applyBorder="1" applyAlignment="1">
      <alignment vertical="center" shrinkToFit="1"/>
    </xf>
    <xf numFmtId="38" fontId="8" fillId="0" borderId="0" xfId="6" applyFont="1" applyBorder="1" applyAlignment="1">
      <alignment vertical="center"/>
    </xf>
    <xf numFmtId="38" fontId="8" fillId="0" borderId="0" xfId="7" applyFont="1" applyBorder="1" applyAlignment="1">
      <alignment horizontal="left" vertical="center"/>
    </xf>
    <xf numFmtId="177" fontId="10" fillId="3" borderId="83" xfId="0" applyNumberFormat="1" applyFont="1" applyFill="1" applyBorder="1" applyAlignment="1">
      <alignment shrinkToFit="1"/>
    </xf>
    <xf numFmtId="177" fontId="10" fillId="3" borderId="60" xfId="0" applyNumberFormat="1" applyFont="1" applyFill="1" applyBorder="1" applyAlignment="1">
      <alignment shrinkToFit="1"/>
    </xf>
    <xf numFmtId="177" fontId="10" fillId="3" borderId="61" xfId="0" applyNumberFormat="1" applyFont="1" applyFill="1" applyBorder="1" applyAlignment="1">
      <alignment shrinkToFit="1"/>
    </xf>
    <xf numFmtId="38" fontId="8" fillId="2" borderId="76" xfId="6" applyFont="1" applyFill="1" applyBorder="1" applyAlignment="1">
      <alignment vertical="center"/>
    </xf>
    <xf numFmtId="38" fontId="8" fillId="2" borderId="241" xfId="6" applyFont="1" applyFill="1" applyBorder="1" applyAlignment="1">
      <alignment vertical="center"/>
    </xf>
    <xf numFmtId="38" fontId="8" fillId="2" borderId="34" xfId="6" applyFont="1" applyFill="1" applyBorder="1" applyAlignment="1">
      <alignment vertical="center"/>
    </xf>
    <xf numFmtId="0" fontId="0" fillId="3" borderId="5" xfId="0" applyFont="1" applyFill="1" applyBorder="1"/>
    <xf numFmtId="0" fontId="0" fillId="3" borderId="5" xfId="0" applyFill="1" applyBorder="1"/>
    <xf numFmtId="38" fontId="80" fillId="2" borderId="8" xfId="6" applyFont="1" applyFill="1" applyBorder="1" applyAlignment="1">
      <alignment vertical="center"/>
    </xf>
    <xf numFmtId="0" fontId="10" fillId="0" borderId="0" xfId="0" applyFont="1" applyFill="1"/>
    <xf numFmtId="0" fontId="4" fillId="0" borderId="0" xfId="0" applyFont="1" applyAlignment="1"/>
    <xf numFmtId="0" fontId="10" fillId="0" borderId="0" xfId="0" applyFont="1" applyAlignment="1"/>
    <xf numFmtId="0" fontId="16" fillId="0" borderId="0" xfId="0" applyFont="1"/>
    <xf numFmtId="0" fontId="0" fillId="0" borderId="38" xfId="0" applyFont="1" applyFill="1" applyBorder="1" applyAlignment="1">
      <alignment vertical="center" shrinkToFit="1"/>
    </xf>
    <xf numFmtId="38" fontId="0" fillId="5" borderId="96" xfId="2" applyFont="1" applyFill="1" applyBorder="1" applyAlignment="1">
      <alignment horizontal="center" vertical="center" shrinkToFit="1"/>
    </xf>
    <xf numFmtId="177" fontId="10" fillId="0" borderId="94" xfId="0" applyNumberFormat="1" applyFont="1" applyBorder="1" applyAlignment="1">
      <alignment horizontal="center" shrinkToFit="1"/>
    </xf>
    <xf numFmtId="177" fontId="10" fillId="2" borderId="82" xfId="0" applyNumberFormat="1" applyFont="1" applyFill="1" applyBorder="1" applyAlignment="1">
      <alignment horizontal="center" shrinkToFit="1"/>
    </xf>
    <xf numFmtId="177" fontId="72" fillId="0" borderId="0" xfId="0" applyNumberFormat="1" applyFont="1" applyAlignment="1">
      <alignment horizontal="center" vertical="center" shrinkToFit="1"/>
    </xf>
    <xf numFmtId="0" fontId="72" fillId="0" borderId="0" xfId="0" applyFont="1" applyAlignment="1">
      <alignment horizontal="left" vertical="center"/>
    </xf>
    <xf numFmtId="0" fontId="73" fillId="0" borderId="0" xfId="0" applyFont="1" applyAlignment="1">
      <alignment horizontal="right" vertical="center"/>
    </xf>
    <xf numFmtId="177" fontId="10" fillId="3" borderId="216" xfId="0" applyNumberFormat="1" applyFont="1" applyFill="1" applyBorder="1" applyAlignment="1">
      <alignment shrinkToFit="1"/>
    </xf>
    <xf numFmtId="177" fontId="10" fillId="3" borderId="23" xfId="0" applyNumberFormat="1" applyFont="1" applyFill="1" applyBorder="1" applyAlignment="1">
      <alignment shrinkToFit="1"/>
    </xf>
    <xf numFmtId="0" fontId="73" fillId="0" borderId="0" xfId="0" applyFont="1"/>
    <xf numFmtId="177" fontId="73" fillId="0" borderId="0" xfId="0" applyNumberFormat="1" applyFont="1" applyAlignment="1">
      <alignment shrinkToFit="1"/>
    </xf>
    <xf numFmtId="177" fontId="73" fillId="0" borderId="0" xfId="0" applyNumberFormat="1" applyFont="1" applyAlignment="1">
      <alignment vertical="center" shrinkToFit="1"/>
    </xf>
    <xf numFmtId="0" fontId="73" fillId="0" borderId="0" xfId="0" applyFont="1" applyAlignment="1">
      <alignment horizontal="left"/>
    </xf>
    <xf numFmtId="0" fontId="73" fillId="0" borderId="0" xfId="0" applyFont="1" applyAlignment="1">
      <alignment horizontal="left" vertical="center"/>
    </xf>
    <xf numFmtId="177" fontId="73" fillId="0" borderId="0" xfId="0" applyNumberFormat="1" applyFont="1" applyAlignment="1"/>
    <xf numFmtId="38" fontId="8" fillId="0" borderId="28" xfId="6" applyFont="1" applyFill="1" applyBorder="1" applyAlignment="1">
      <alignment horizontal="left" vertical="center"/>
    </xf>
    <xf numFmtId="38" fontId="8" fillId="0" borderId="29" xfId="6" applyFont="1" applyFill="1" applyBorder="1" applyAlignment="1">
      <alignment horizontal="left" vertical="center"/>
    </xf>
    <xf numFmtId="38" fontId="60" fillId="0" borderId="0" xfId="6" applyFont="1" applyFill="1" applyBorder="1" applyAlignment="1">
      <alignment horizontal="center" vertical="center"/>
    </xf>
    <xf numFmtId="180" fontId="8" fillId="0" borderId="165" xfId="6" applyNumberFormat="1" applyFont="1" applyFill="1" applyBorder="1" applyAlignment="1">
      <alignment vertical="center"/>
    </xf>
    <xf numFmtId="184" fontId="8" fillId="0" borderId="165" xfId="6" applyNumberFormat="1" applyFont="1" applyFill="1" applyBorder="1" applyAlignment="1">
      <alignment vertical="center"/>
    </xf>
    <xf numFmtId="185" fontId="8" fillId="0" borderId="165" xfId="6" applyNumberFormat="1" applyFont="1" applyFill="1" applyBorder="1" applyAlignment="1">
      <alignment vertical="center"/>
    </xf>
    <xf numFmtId="185" fontId="8" fillId="0" borderId="194" xfId="6" applyNumberFormat="1" applyFont="1" applyFill="1" applyBorder="1" applyAlignment="1">
      <alignment vertical="center"/>
    </xf>
    <xf numFmtId="0" fontId="0" fillId="6" borderId="5" xfId="0" applyFont="1" applyFill="1" applyBorder="1"/>
    <xf numFmtId="180" fontId="8" fillId="0" borderId="63" xfId="6" applyNumberFormat="1" applyFont="1" applyFill="1" applyBorder="1" applyAlignment="1">
      <alignment vertical="center"/>
    </xf>
    <xf numFmtId="184" fontId="8" fillId="0" borderId="75" xfId="6" applyNumberFormat="1" applyFont="1" applyFill="1" applyBorder="1" applyAlignment="1">
      <alignment vertical="center"/>
    </xf>
    <xf numFmtId="184" fontId="8" fillId="0" borderId="258" xfId="6" applyNumberFormat="1" applyFont="1" applyFill="1" applyBorder="1" applyAlignment="1">
      <alignment vertical="center"/>
    </xf>
    <xf numFmtId="185" fontId="8" fillId="0" borderId="163" xfId="6" applyNumberFormat="1" applyFont="1" applyFill="1" applyBorder="1" applyAlignment="1">
      <alignment vertical="center"/>
    </xf>
    <xf numFmtId="185" fontId="8" fillId="0" borderId="230" xfId="6" applyNumberFormat="1" applyFont="1" applyFill="1" applyBorder="1" applyAlignment="1">
      <alignment vertical="center"/>
    </xf>
    <xf numFmtId="184" fontId="8" fillId="0" borderId="60" xfId="6" applyNumberFormat="1" applyFont="1" applyFill="1" applyBorder="1" applyAlignment="1">
      <alignment vertical="center"/>
    </xf>
    <xf numFmtId="185" fontId="8" fillId="0" borderId="63" xfId="6" applyNumberFormat="1" applyFont="1" applyFill="1" applyBorder="1" applyAlignment="1">
      <alignment vertical="center"/>
    </xf>
    <xf numFmtId="185" fontId="8" fillId="0" borderId="231" xfId="6" applyNumberFormat="1" applyFont="1" applyFill="1" applyBorder="1" applyAlignment="1">
      <alignment vertical="center"/>
    </xf>
    <xf numFmtId="184" fontId="8" fillId="0" borderId="58" xfId="6" applyNumberFormat="1" applyFont="1" applyFill="1" applyBorder="1" applyAlignment="1">
      <alignment vertical="center"/>
    </xf>
    <xf numFmtId="184" fontId="8" fillId="0" borderId="4" xfId="6" applyNumberFormat="1" applyFont="1" applyFill="1" applyBorder="1" applyAlignment="1">
      <alignment vertical="center"/>
    </xf>
    <xf numFmtId="185" fontId="8" fillId="0" borderId="135" xfId="6" applyNumberFormat="1" applyFont="1" applyFill="1" applyBorder="1" applyAlignment="1">
      <alignment vertical="center"/>
    </xf>
    <xf numFmtId="38" fontId="26" fillId="0" borderId="76" xfId="6" applyFont="1" applyFill="1" applyBorder="1" applyAlignment="1">
      <alignment horizontal="center" vertical="center"/>
    </xf>
    <xf numFmtId="38" fontId="26" fillId="0" borderId="0" xfId="6" applyFont="1" applyFill="1" applyBorder="1" applyAlignment="1">
      <alignment horizontal="center" vertical="center"/>
    </xf>
    <xf numFmtId="38" fontId="26" fillId="0" borderId="26" xfId="6" applyFont="1" applyFill="1" applyBorder="1" applyAlignment="1">
      <alignment horizontal="center" vertical="center"/>
    </xf>
    <xf numFmtId="40" fontId="8" fillId="6" borderId="78" xfId="6" applyNumberFormat="1" applyFont="1" applyFill="1" applyBorder="1" applyAlignment="1">
      <alignment horizontal="right" vertical="center"/>
    </xf>
    <xf numFmtId="178" fontId="8" fillId="6" borderId="75" xfId="6" applyNumberFormat="1" applyFont="1" applyFill="1" applyBorder="1" applyAlignment="1">
      <alignment vertical="center"/>
    </xf>
    <xf numFmtId="40" fontId="8" fillId="6" borderId="81" xfId="6" applyNumberFormat="1" applyFont="1" applyFill="1" applyBorder="1" applyAlignment="1">
      <alignment horizontal="right" vertical="center"/>
    </xf>
    <xf numFmtId="178" fontId="8" fillId="6" borderId="7" xfId="6" applyNumberFormat="1" applyFont="1" applyFill="1" applyBorder="1" applyAlignment="1">
      <alignment vertical="center"/>
    </xf>
    <xf numFmtId="182" fontId="8" fillId="0" borderId="0" xfId="6" applyNumberFormat="1" applyFont="1" applyFill="1" applyBorder="1" applyAlignment="1">
      <alignment vertical="center"/>
    </xf>
    <xf numFmtId="38" fontId="8" fillId="6" borderId="81" xfId="6" applyNumberFormat="1" applyFont="1" applyFill="1" applyBorder="1" applyAlignment="1">
      <alignment horizontal="right" vertical="center"/>
    </xf>
    <xf numFmtId="40" fontId="8" fillId="6" borderId="33" xfId="6" applyNumberFormat="1" applyFont="1" applyFill="1" applyBorder="1" applyAlignment="1">
      <alignment vertical="center"/>
    </xf>
    <xf numFmtId="178" fontId="8" fillId="6" borderId="33" xfId="6" applyNumberFormat="1" applyFont="1" applyFill="1" applyBorder="1" applyAlignment="1">
      <alignment vertical="center"/>
    </xf>
    <xf numFmtId="180" fontId="8" fillId="6" borderId="81" xfId="6" applyNumberFormat="1" applyFont="1" applyFill="1" applyBorder="1" applyAlignment="1">
      <alignment horizontal="right" vertical="center"/>
    </xf>
    <xf numFmtId="180" fontId="8" fillId="6" borderId="91" xfId="6" applyNumberFormat="1" applyFont="1" applyFill="1" applyBorder="1" applyAlignment="1">
      <alignment horizontal="right" vertical="center"/>
    </xf>
    <xf numFmtId="40" fontId="8" fillId="6" borderId="92" xfId="6" applyNumberFormat="1" applyFont="1" applyFill="1" applyBorder="1" applyAlignment="1">
      <alignment vertical="center"/>
    </xf>
    <xf numFmtId="38" fontId="0" fillId="0" borderId="0" xfId="6" applyFont="1" applyFill="1" applyBorder="1" applyAlignment="1">
      <alignment horizontal="centerContinuous" vertical="center"/>
    </xf>
    <xf numFmtId="0" fontId="0" fillId="0" borderId="0" xfId="0" applyFont="1" applyFill="1" applyBorder="1" applyAlignment="1">
      <alignment vertical="center"/>
    </xf>
    <xf numFmtId="0" fontId="13" fillId="0" borderId="0" xfId="0" applyFont="1" applyFill="1" applyAlignment="1">
      <alignment vertical="center"/>
    </xf>
    <xf numFmtId="38" fontId="18" fillId="0" borderId="0" xfId="6" applyFont="1" applyFill="1" applyAlignment="1">
      <alignment vertical="center"/>
    </xf>
    <xf numFmtId="38" fontId="8" fillId="0" borderId="139" xfId="6" applyFont="1" applyFill="1" applyBorder="1" applyAlignment="1">
      <alignment horizontal="left" vertical="center"/>
    </xf>
    <xf numFmtId="38" fontId="8" fillId="0" borderId="76" xfId="6" applyFont="1" applyFill="1" applyBorder="1" applyAlignment="1">
      <alignment vertical="center"/>
    </xf>
    <xf numFmtId="38" fontId="8" fillId="0" borderId="241" xfId="6" applyFont="1" applyFill="1" applyBorder="1" applyAlignment="1">
      <alignment vertical="center"/>
    </xf>
    <xf numFmtId="38" fontId="8" fillId="0" borderId="121" xfId="6" applyFont="1" applyFill="1" applyBorder="1" applyAlignment="1">
      <alignment horizontal="center" vertical="center"/>
    </xf>
    <xf numFmtId="38" fontId="80" fillId="0" borderId="8" xfId="6" applyFont="1" applyFill="1" applyBorder="1" applyAlignment="1">
      <alignment vertical="center"/>
    </xf>
    <xf numFmtId="38" fontId="8" fillId="0" borderId="34" xfId="6" applyFont="1" applyFill="1" applyBorder="1" applyAlignment="1">
      <alignment vertical="center"/>
    </xf>
    <xf numFmtId="38" fontId="8" fillId="0" borderId="123" xfId="6" applyFont="1" applyFill="1" applyBorder="1" applyAlignment="1">
      <alignment horizontal="center" vertical="center"/>
    </xf>
    <xf numFmtId="185" fontId="8" fillId="0" borderId="75" xfId="6" applyNumberFormat="1" applyFont="1" applyFill="1" applyBorder="1" applyAlignment="1">
      <alignment vertical="center"/>
    </xf>
    <xf numFmtId="38" fontId="8" fillId="0" borderId="0" xfId="6" applyFont="1" applyFill="1" applyAlignment="1">
      <alignment vertical="center"/>
    </xf>
    <xf numFmtId="38" fontId="8" fillId="0" borderId="127" xfId="6" applyFont="1" applyFill="1" applyBorder="1" applyAlignment="1">
      <alignment horizontal="center" vertical="center"/>
    </xf>
    <xf numFmtId="185" fontId="8" fillId="0" borderId="60" xfId="6" applyNumberFormat="1" applyFont="1" applyFill="1" applyBorder="1" applyAlignment="1">
      <alignment vertical="center"/>
    </xf>
    <xf numFmtId="38" fontId="8" fillId="0" borderId="129" xfId="6" applyFont="1" applyFill="1" applyBorder="1" applyAlignment="1">
      <alignment horizontal="center" vertical="center"/>
    </xf>
    <xf numFmtId="0" fontId="13" fillId="0" borderId="0" xfId="0" applyFont="1" applyFill="1" applyBorder="1" applyAlignment="1">
      <alignment vertical="center"/>
    </xf>
    <xf numFmtId="38" fontId="8" fillId="0" borderId="210" xfId="6" applyFont="1" applyFill="1" applyBorder="1" applyAlignment="1">
      <alignment horizontal="center" vertical="center"/>
    </xf>
    <xf numFmtId="40" fontId="17" fillId="0" borderId="0" xfId="6" applyNumberFormat="1" applyFont="1" applyFill="1" applyAlignment="1">
      <alignment vertical="center"/>
    </xf>
    <xf numFmtId="185" fontId="8" fillId="0" borderId="58" xfId="6" applyNumberFormat="1" applyFont="1" applyFill="1" applyBorder="1" applyAlignment="1">
      <alignment vertical="center"/>
    </xf>
    <xf numFmtId="38" fontId="8" fillId="0" borderId="0" xfId="6" applyFont="1" applyFill="1" applyBorder="1" applyAlignment="1">
      <alignment horizontal="left" vertical="center"/>
    </xf>
    <xf numFmtId="38" fontId="14" fillId="0" borderId="0" xfId="6" applyFont="1" applyFill="1" applyBorder="1" applyAlignment="1">
      <alignment horizontal="center" vertical="center"/>
    </xf>
    <xf numFmtId="38" fontId="14" fillId="0" borderId="0" xfId="6" applyFont="1" applyFill="1" applyBorder="1" applyAlignment="1">
      <alignment vertical="center"/>
    </xf>
    <xf numFmtId="38" fontId="8" fillId="0" borderId="0" xfId="6" applyFont="1" applyFill="1" applyAlignment="1">
      <alignment horizontal="right" vertical="center"/>
    </xf>
    <xf numFmtId="0" fontId="4" fillId="6" borderId="5" xfId="0" applyFont="1" applyFill="1" applyBorder="1"/>
    <xf numFmtId="38" fontId="12" fillId="6" borderId="33" xfId="2" applyFont="1" applyFill="1" applyBorder="1" applyAlignment="1">
      <alignment horizontal="right"/>
    </xf>
    <xf numFmtId="38" fontId="12" fillId="6" borderId="0" xfId="2" applyFont="1" applyFill="1" applyBorder="1" applyAlignment="1">
      <alignment horizontal="right"/>
    </xf>
    <xf numFmtId="38" fontId="12" fillId="6" borderId="8" xfId="2" applyFont="1" applyFill="1" applyBorder="1" applyAlignment="1">
      <alignment horizontal="right"/>
    </xf>
    <xf numFmtId="38" fontId="12" fillId="6" borderId="2" xfId="2" applyFont="1" applyFill="1" applyBorder="1" applyAlignment="1">
      <alignment horizontal="right"/>
    </xf>
    <xf numFmtId="38" fontId="12" fillId="6" borderId="48" xfId="2" applyFont="1" applyFill="1" applyBorder="1" applyAlignment="1">
      <alignment horizontal="right"/>
    </xf>
    <xf numFmtId="177" fontId="74" fillId="6" borderId="95" xfId="0" applyNumberFormat="1" applyFont="1" applyFill="1" applyBorder="1" applyAlignment="1">
      <alignment shrinkToFit="1"/>
    </xf>
    <xf numFmtId="177" fontId="74" fillId="6" borderId="61" xfId="0" applyNumberFormat="1" applyFont="1" applyFill="1" applyBorder="1" applyAlignment="1">
      <alignment shrinkToFit="1"/>
    </xf>
    <xf numFmtId="177" fontId="74" fillId="6" borderId="60" xfId="0" applyNumberFormat="1" applyFont="1" applyFill="1" applyBorder="1" applyAlignment="1">
      <alignment shrinkToFit="1"/>
    </xf>
    <xf numFmtId="177" fontId="74" fillId="6" borderId="88" xfId="0" applyNumberFormat="1" applyFont="1" applyFill="1" applyBorder="1" applyAlignment="1">
      <alignment shrinkToFit="1"/>
    </xf>
    <xf numFmtId="177" fontId="74" fillId="6" borderId="96" xfId="0" applyNumberFormat="1" applyFont="1" applyFill="1" applyBorder="1" applyAlignment="1">
      <alignment shrinkToFit="1"/>
    </xf>
    <xf numFmtId="177" fontId="74" fillId="6" borderId="28" xfId="0" applyNumberFormat="1" applyFont="1" applyFill="1" applyBorder="1" applyAlignment="1">
      <alignment shrinkToFit="1"/>
    </xf>
    <xf numFmtId="177" fontId="74" fillId="6" borderId="5" xfId="0" applyNumberFormat="1" applyFont="1" applyFill="1" applyBorder="1" applyAlignment="1">
      <alignment shrinkToFit="1"/>
    </xf>
    <xf numFmtId="177" fontId="74" fillId="6" borderId="180" xfId="0" applyNumberFormat="1" applyFont="1" applyFill="1" applyBorder="1" applyAlignment="1">
      <alignment shrinkToFit="1"/>
    </xf>
    <xf numFmtId="177" fontId="74" fillId="6" borderId="19" xfId="0" applyNumberFormat="1" applyFont="1" applyFill="1" applyBorder="1" applyAlignment="1">
      <alignment shrinkToFit="1"/>
    </xf>
    <xf numFmtId="177" fontId="74" fillId="6" borderId="83" xfId="0" applyNumberFormat="1" applyFont="1" applyFill="1" applyBorder="1" applyAlignment="1">
      <alignment shrinkToFit="1"/>
    </xf>
    <xf numFmtId="177" fontId="74" fillId="6" borderId="85" xfId="0" applyNumberFormat="1" applyFont="1" applyFill="1" applyBorder="1" applyAlignment="1">
      <alignment shrinkToFit="1"/>
    </xf>
    <xf numFmtId="177" fontId="74" fillId="6" borderId="64" xfId="0" applyNumberFormat="1" applyFont="1" applyFill="1" applyBorder="1" applyAlignment="1">
      <alignment shrinkToFit="1"/>
    </xf>
    <xf numFmtId="177" fontId="74" fillId="6" borderId="89" xfId="0" applyNumberFormat="1" applyFont="1" applyFill="1" applyBorder="1" applyAlignment="1">
      <alignment shrinkToFit="1"/>
    </xf>
    <xf numFmtId="0" fontId="25" fillId="6" borderId="32" xfId="4" applyFont="1" applyFill="1" applyBorder="1">
      <alignment vertical="center"/>
    </xf>
    <xf numFmtId="0" fontId="25" fillId="6" borderId="8" xfId="4" applyFont="1" applyFill="1" applyBorder="1">
      <alignment vertical="center"/>
    </xf>
    <xf numFmtId="0" fontId="25" fillId="6" borderId="9" xfId="4" applyFont="1" applyFill="1" applyBorder="1">
      <alignment vertical="center"/>
    </xf>
    <xf numFmtId="0" fontId="25" fillId="6" borderId="35" xfId="4" applyFont="1" applyFill="1" applyBorder="1" applyAlignment="1">
      <alignment vertical="center"/>
    </xf>
    <xf numFmtId="0" fontId="25" fillId="6" borderId="33" xfId="4" applyFont="1" applyFill="1" applyBorder="1" applyAlignment="1">
      <alignment vertical="center"/>
    </xf>
    <xf numFmtId="0" fontId="25" fillId="6" borderId="28" xfId="4" applyFont="1" applyFill="1" applyBorder="1" applyAlignment="1">
      <alignment vertical="center"/>
    </xf>
    <xf numFmtId="0" fontId="25" fillId="6" borderId="110" xfId="4" applyFont="1" applyFill="1" applyBorder="1" applyAlignment="1">
      <alignment vertical="center"/>
    </xf>
    <xf numFmtId="0" fontId="25" fillId="6" borderId="42" xfId="4" applyFont="1" applyFill="1" applyBorder="1" applyAlignment="1">
      <alignment vertical="center"/>
    </xf>
    <xf numFmtId="0" fontId="25" fillId="6" borderId="52" xfId="4" applyFont="1" applyFill="1" applyBorder="1" applyAlignment="1">
      <alignment vertical="center"/>
    </xf>
    <xf numFmtId="186" fontId="24" fillId="0" borderId="0" xfId="9" applyNumberFormat="1" applyFont="1" applyBorder="1" applyAlignment="1">
      <alignment horizontal="left" vertical="center"/>
    </xf>
    <xf numFmtId="187" fontId="24" fillId="0" borderId="0" xfId="0" applyNumberFormat="1" applyFont="1" applyBorder="1" applyAlignment="1">
      <alignment horizontal="left" vertical="center"/>
    </xf>
    <xf numFmtId="0" fontId="24" fillId="0" borderId="0" xfId="0" applyFont="1" applyAlignment="1"/>
    <xf numFmtId="0" fontId="24" fillId="0" borderId="0" xfId="0" applyFont="1" applyAlignment="1">
      <alignment horizontal="right"/>
    </xf>
    <xf numFmtId="187" fontId="24" fillId="0" borderId="0" xfId="0" applyNumberFormat="1" applyFont="1" applyAlignment="1">
      <alignment horizontal="left"/>
    </xf>
    <xf numFmtId="0" fontId="83" fillId="0" borderId="0" xfId="10" applyFont="1" applyAlignment="1">
      <alignment vertical="center"/>
    </xf>
    <xf numFmtId="0" fontId="84" fillId="0" borderId="0" xfId="10" applyFont="1" applyAlignment="1">
      <alignment vertical="center"/>
    </xf>
    <xf numFmtId="0" fontId="84" fillId="0" borderId="0" xfId="10" applyFont="1" applyFill="1" applyBorder="1" applyAlignment="1">
      <alignment vertical="center"/>
    </xf>
    <xf numFmtId="0" fontId="86" fillId="7" borderId="95" xfId="11" applyFont="1" applyFill="1" applyBorder="1" applyAlignment="1">
      <alignment horizontal="center" vertical="center"/>
    </xf>
    <xf numFmtId="183" fontId="86" fillId="0" borderId="60" xfId="11" applyNumberFormat="1" applyFont="1" applyFill="1" applyBorder="1" applyAlignment="1">
      <alignment horizontal="center" vertical="center" shrinkToFit="1"/>
    </xf>
    <xf numFmtId="183" fontId="86" fillId="0" borderId="61" xfId="11" applyNumberFormat="1" applyFont="1" applyFill="1" applyBorder="1" applyAlignment="1">
      <alignment vertical="center" shrinkToFit="1"/>
    </xf>
    <xf numFmtId="0" fontId="86" fillId="0" borderId="134" xfId="11" applyNumberFormat="1" applyFont="1" applyFill="1" applyBorder="1" applyAlignment="1">
      <alignment vertical="center"/>
    </xf>
    <xf numFmtId="183" fontId="86" fillId="0" borderId="153" xfId="11" applyNumberFormat="1" applyFont="1" applyFill="1" applyBorder="1" applyAlignment="1">
      <alignment vertical="center"/>
    </xf>
    <xf numFmtId="181" fontId="86" fillId="0" borderId="247" xfId="11" applyNumberFormat="1" applyFont="1" applyFill="1" applyBorder="1" applyAlignment="1">
      <alignment vertical="center"/>
    </xf>
    <xf numFmtId="183" fontId="86" fillId="0" borderId="247" xfId="11" applyNumberFormat="1" applyFont="1" applyFill="1" applyBorder="1" applyAlignment="1">
      <alignment vertical="center"/>
    </xf>
    <xf numFmtId="0" fontId="88" fillId="2" borderId="60" xfId="10" applyFont="1" applyFill="1" applyBorder="1" applyAlignment="1">
      <alignment vertical="center"/>
    </xf>
    <xf numFmtId="183" fontId="86" fillId="2" borderId="60" xfId="11" applyNumberFormat="1" applyFont="1" applyFill="1" applyBorder="1" applyAlignment="1">
      <alignment horizontal="center" vertical="center" shrinkToFit="1"/>
    </xf>
    <xf numFmtId="183" fontId="86" fillId="8" borderId="61" xfId="11" applyNumberFormat="1" applyFont="1" applyFill="1" applyBorder="1" applyAlignment="1">
      <alignment vertical="center" shrinkToFit="1"/>
    </xf>
    <xf numFmtId="0" fontId="86" fillId="8" borderId="134" xfId="11" applyNumberFormat="1" applyFont="1" applyFill="1" applyBorder="1" applyAlignment="1">
      <alignment vertical="center"/>
    </xf>
    <xf numFmtId="183" fontId="86" fillId="8" borderId="153" xfId="11" applyNumberFormat="1" applyFont="1" applyFill="1" applyBorder="1" applyAlignment="1">
      <alignment vertical="center"/>
    </xf>
    <xf numFmtId="181" fontId="86" fillId="8" borderId="247" xfId="11" applyNumberFormat="1" applyFont="1" applyFill="1" applyBorder="1" applyAlignment="1">
      <alignment vertical="center"/>
    </xf>
    <xf numFmtId="183" fontId="86" fillId="8" borderId="247" xfId="11" applyNumberFormat="1" applyFont="1" applyFill="1" applyBorder="1" applyAlignment="1">
      <alignment vertical="center"/>
    </xf>
    <xf numFmtId="0" fontId="88" fillId="2" borderId="279" xfId="10" applyFont="1" applyFill="1" applyBorder="1" applyAlignment="1">
      <alignment vertical="center"/>
    </xf>
    <xf numFmtId="183" fontId="86" fillId="0" borderId="280" xfId="11" applyNumberFormat="1" applyFont="1" applyFill="1" applyBorder="1" applyAlignment="1">
      <alignment horizontal="center" vertical="center" shrinkToFit="1"/>
    </xf>
    <xf numFmtId="183" fontId="86" fillId="0" borderId="281" xfId="11" applyNumberFormat="1" applyFont="1" applyFill="1" applyBorder="1" applyAlignment="1">
      <alignment vertical="center" shrinkToFit="1"/>
    </xf>
    <xf numFmtId="0" fontId="86" fillId="0" borderId="282" xfId="11" applyNumberFormat="1" applyFont="1" applyFill="1" applyBorder="1" applyAlignment="1">
      <alignment vertical="center"/>
    </xf>
    <xf numFmtId="183" fontId="86" fillId="0" borderId="283" xfId="11" applyNumberFormat="1" applyFont="1" applyFill="1" applyBorder="1" applyAlignment="1">
      <alignment vertical="center"/>
    </xf>
    <xf numFmtId="181" fontId="86" fillId="0" borderId="284" xfId="11" applyNumberFormat="1" applyFont="1" applyFill="1" applyBorder="1" applyAlignment="1">
      <alignment vertical="center"/>
    </xf>
    <xf numFmtId="183" fontId="86" fillId="0" borderId="285" xfId="11" applyNumberFormat="1" applyFont="1" applyFill="1" applyBorder="1" applyAlignment="1">
      <alignment vertical="center"/>
    </xf>
    <xf numFmtId="184" fontId="86" fillId="0" borderId="280" xfId="11" applyNumberFormat="1" applyFont="1" applyFill="1" applyBorder="1" applyAlignment="1">
      <alignment vertical="center"/>
    </xf>
    <xf numFmtId="183" fontId="86" fillId="0" borderId="139" xfId="11" applyNumberFormat="1" applyFont="1" applyFill="1" applyBorder="1" applyAlignment="1">
      <alignment vertical="center"/>
    </xf>
    <xf numFmtId="0" fontId="88" fillId="0" borderId="0" xfId="10" applyFont="1" applyBorder="1" applyAlignment="1">
      <alignment vertical="center"/>
    </xf>
    <xf numFmtId="0" fontId="88" fillId="0" borderId="0" xfId="10" applyFont="1" applyBorder="1" applyAlignment="1">
      <alignment horizontal="right" vertical="center"/>
    </xf>
    <xf numFmtId="0" fontId="27" fillId="0" borderId="0" xfId="11" applyFont="1" applyFill="1" applyBorder="1" applyAlignment="1">
      <alignment vertical="center"/>
    </xf>
    <xf numFmtId="0" fontId="88" fillId="0" borderId="0" xfId="10" applyFont="1" applyFill="1" applyAlignment="1">
      <alignment vertical="center"/>
    </xf>
    <xf numFmtId="0" fontId="89" fillId="0" borderId="0" xfId="10" applyFont="1" applyFill="1" applyAlignment="1">
      <alignment vertical="center"/>
    </xf>
    <xf numFmtId="0" fontId="90" fillId="0" borderId="0" xfId="10" applyFont="1" applyFill="1" applyAlignment="1">
      <alignment vertical="center"/>
    </xf>
    <xf numFmtId="0" fontId="91" fillId="0" borderId="0" xfId="11" applyFont="1" applyFill="1" applyBorder="1" applyAlignment="1">
      <alignment vertical="center"/>
    </xf>
    <xf numFmtId="181" fontId="86" fillId="0" borderId="60" xfId="11" applyNumberFormat="1" applyFont="1" applyFill="1" applyBorder="1" applyAlignment="1">
      <alignment vertical="center"/>
    </xf>
    <xf numFmtId="181" fontId="86" fillId="8" borderId="60" xfId="11" applyNumberFormat="1" applyFont="1" applyFill="1" applyBorder="1" applyAlignment="1">
      <alignment vertical="center"/>
    </xf>
    <xf numFmtId="181" fontId="86" fillId="8" borderId="286" xfId="11" applyNumberFormat="1" applyFont="1" applyFill="1" applyBorder="1" applyAlignment="1">
      <alignment vertical="center"/>
    </xf>
    <xf numFmtId="181" fontId="86" fillId="0" borderId="280" xfId="11" applyNumberFormat="1" applyFont="1" applyFill="1" applyBorder="1" applyAlignment="1">
      <alignment vertical="center"/>
    </xf>
    <xf numFmtId="183" fontId="86" fillId="8" borderId="242" xfId="11" applyNumberFormat="1" applyFont="1" applyFill="1" applyBorder="1" applyAlignment="1">
      <alignment vertical="center"/>
    </xf>
    <xf numFmtId="183" fontId="86" fillId="0" borderId="242" xfId="11" applyNumberFormat="1" applyFont="1" applyFill="1" applyBorder="1" applyAlignment="1">
      <alignment vertical="center"/>
    </xf>
    <xf numFmtId="181" fontId="86" fillId="0" borderId="287" xfId="11" applyNumberFormat="1" applyFont="1" applyFill="1" applyBorder="1" applyAlignment="1">
      <alignment vertical="center"/>
    </xf>
    <xf numFmtId="183" fontId="86" fillId="0" borderId="282" xfId="11" applyNumberFormat="1" applyFont="1" applyFill="1" applyBorder="1" applyAlignment="1">
      <alignment vertical="center"/>
    </xf>
    <xf numFmtId="183" fontId="86" fillId="8" borderId="159" xfId="11" applyNumberFormat="1" applyFont="1" applyFill="1" applyBorder="1" applyAlignment="1">
      <alignment vertical="center"/>
    </xf>
    <xf numFmtId="183" fontId="86" fillId="0" borderId="61" xfId="11" applyNumberFormat="1" applyFont="1" applyFill="1" applyBorder="1" applyAlignment="1">
      <alignment vertical="center"/>
    </xf>
    <xf numFmtId="183" fontId="86" fillId="8" borderId="61" xfId="11" applyNumberFormat="1" applyFont="1" applyFill="1" applyBorder="1" applyAlignment="1">
      <alignment vertical="center"/>
    </xf>
    <xf numFmtId="0" fontId="0" fillId="9" borderId="5" xfId="0" applyFill="1" applyBorder="1" applyAlignment="1">
      <alignment horizontal="center" vertical="center"/>
    </xf>
    <xf numFmtId="0" fontId="0" fillId="9" borderId="81" xfId="0" applyFill="1" applyBorder="1" applyAlignment="1">
      <alignment horizontal="center" vertical="center" wrapText="1"/>
    </xf>
    <xf numFmtId="0" fontId="0" fillId="9" borderId="5" xfId="0" applyFill="1" applyBorder="1" applyAlignment="1">
      <alignment horizontal="center" vertical="center" wrapText="1"/>
    </xf>
    <xf numFmtId="0" fontId="0" fillId="0" borderId="5" xfId="0" applyBorder="1" applyAlignment="1">
      <alignment horizontal="center" vertical="center" shrinkToFit="1"/>
    </xf>
    <xf numFmtId="38" fontId="0" fillId="0" borderId="81" xfId="8" applyFont="1" applyBorder="1" applyAlignment="1">
      <alignment horizontal="center" vertical="center" shrinkToFit="1"/>
    </xf>
    <xf numFmtId="38" fontId="0" fillId="3" borderId="5" xfId="8" applyFont="1" applyFill="1" applyBorder="1" applyAlignment="1">
      <alignment horizontal="center" vertical="center" shrinkToFit="1"/>
    </xf>
    <xf numFmtId="0" fontId="8" fillId="0" borderId="0" xfId="0" applyFont="1" applyAlignment="1">
      <alignment vertical="center"/>
    </xf>
    <xf numFmtId="0" fontId="0" fillId="10" borderId="5" xfId="0" applyFill="1" applyBorder="1" applyAlignment="1">
      <alignment horizontal="center" vertical="center"/>
    </xf>
    <xf numFmtId="0" fontId="0" fillId="10" borderId="5" xfId="0" applyFill="1" applyBorder="1" applyAlignment="1">
      <alignment horizontal="center" vertical="center" wrapText="1"/>
    </xf>
    <xf numFmtId="0" fontId="0" fillId="11" borderId="5" xfId="0" applyFill="1" applyBorder="1" applyAlignment="1">
      <alignment horizontal="center" vertical="center"/>
    </xf>
    <xf numFmtId="0" fontId="0" fillId="11" borderId="5" xfId="0" applyFill="1" applyBorder="1" applyAlignment="1">
      <alignment horizontal="center" vertical="center" wrapText="1"/>
    </xf>
    <xf numFmtId="38" fontId="0" fillId="0" borderId="5" xfId="8" applyFont="1" applyBorder="1" applyAlignment="1">
      <alignment horizontal="center" vertical="center" shrinkToFit="1"/>
    </xf>
    <xf numFmtId="0" fontId="0" fillId="12" borderId="5" xfId="0" applyFill="1" applyBorder="1" applyAlignment="1">
      <alignment horizontal="center" vertical="center"/>
    </xf>
    <xf numFmtId="0" fontId="0" fillId="12" borderId="5" xfId="0" applyFill="1" applyBorder="1" applyAlignment="1">
      <alignment horizontal="center" vertical="center" wrapText="1"/>
    </xf>
    <xf numFmtId="0" fontId="0" fillId="13" borderId="5" xfId="0" applyFill="1" applyBorder="1" applyAlignment="1">
      <alignment horizontal="center" vertical="center" shrinkToFit="1"/>
    </xf>
    <xf numFmtId="38" fontId="0" fillId="13" borderId="5" xfId="8" applyFont="1" applyFill="1" applyBorder="1" applyAlignment="1">
      <alignment horizontal="center" vertical="center" shrinkToFit="1"/>
    </xf>
    <xf numFmtId="0" fontId="0" fillId="14" borderId="5" xfId="0" applyFill="1" applyBorder="1" applyAlignment="1">
      <alignment horizontal="center" vertical="center" shrinkToFit="1"/>
    </xf>
    <xf numFmtId="38" fontId="0" fillId="14" borderId="5" xfId="8" applyFont="1" applyFill="1" applyBorder="1" applyAlignment="1">
      <alignment horizontal="center" vertical="center" shrinkToFit="1"/>
    </xf>
    <xf numFmtId="0" fontId="0" fillId="15" borderId="5" xfId="0" applyFill="1" applyBorder="1" applyAlignment="1">
      <alignment horizontal="center" vertical="center" shrinkToFit="1"/>
    </xf>
    <xf numFmtId="38" fontId="0" fillId="15" borderId="5" xfId="8" applyFont="1" applyFill="1" applyBorder="1" applyAlignment="1">
      <alignment horizontal="center" vertical="center" shrinkToFit="1"/>
    </xf>
    <xf numFmtId="0" fontId="0" fillId="16" borderId="5" xfId="0" applyFill="1" applyBorder="1" applyAlignment="1">
      <alignment horizontal="center" vertical="center" shrinkToFit="1"/>
    </xf>
    <xf numFmtId="38" fontId="0" fillId="16" borderId="81" xfId="8" applyFont="1" applyFill="1" applyBorder="1" applyAlignment="1">
      <alignment horizontal="center" vertical="center" shrinkToFit="1"/>
    </xf>
    <xf numFmtId="38" fontId="0" fillId="16" borderId="5" xfId="8" applyFont="1" applyFill="1" applyBorder="1" applyAlignment="1">
      <alignment horizontal="center" vertical="center" shrinkToFit="1"/>
    </xf>
    <xf numFmtId="0" fontId="88" fillId="2" borderId="56" xfId="10" applyFont="1" applyFill="1" applyBorder="1" applyAlignment="1">
      <alignment vertical="center"/>
    </xf>
    <xf numFmtId="0" fontId="24" fillId="0" borderId="0" xfId="0" applyFont="1" applyAlignment="1">
      <alignment vertical="center"/>
    </xf>
    <xf numFmtId="0" fontId="13" fillId="0" borderId="5" xfId="0" applyFont="1" applyFill="1" applyBorder="1" applyAlignment="1">
      <alignment horizontal="center" vertical="center" shrinkToFit="1"/>
    </xf>
    <xf numFmtId="0" fontId="25" fillId="0" borderId="106" xfId="4" applyFont="1" applyBorder="1" applyAlignment="1">
      <alignment vertical="center"/>
    </xf>
    <xf numFmtId="0" fontId="25" fillId="0" borderId="22" xfId="4" applyFont="1" applyBorder="1" applyAlignment="1">
      <alignment vertical="center"/>
    </xf>
    <xf numFmtId="0" fontId="25" fillId="0" borderId="27" xfId="4" applyFont="1" applyBorder="1" applyAlignment="1">
      <alignment vertical="center"/>
    </xf>
    <xf numFmtId="0" fontId="25" fillId="0" borderId="108" xfId="4" applyFont="1" applyBorder="1" applyAlignment="1">
      <alignment vertical="center"/>
    </xf>
    <xf numFmtId="0" fontId="10" fillId="0" borderId="0" xfId="4" applyFont="1" applyBorder="1">
      <alignment vertical="center"/>
    </xf>
    <xf numFmtId="0" fontId="10" fillId="0" borderId="22" xfId="4" applyFont="1" applyBorder="1">
      <alignment vertical="center"/>
    </xf>
    <xf numFmtId="0" fontId="25" fillId="0" borderId="0" xfId="4" applyFont="1" applyBorder="1" applyAlignment="1">
      <alignment horizontal="center" vertical="center"/>
    </xf>
    <xf numFmtId="0" fontId="10" fillId="0" borderId="0" xfId="4" applyFont="1" applyAlignment="1">
      <alignment horizontal="center" vertical="center"/>
    </xf>
    <xf numFmtId="0" fontId="10" fillId="0" borderId="0" xfId="4" applyFont="1" applyBorder="1" applyAlignment="1">
      <alignment horizontal="center" vertical="center"/>
    </xf>
    <xf numFmtId="0" fontId="25" fillId="0" borderId="0" xfId="4" applyFont="1" applyAlignment="1">
      <alignment vertical="center" wrapText="1"/>
    </xf>
    <xf numFmtId="179" fontId="10" fillId="0" borderId="5" xfId="4" applyNumberFormat="1" applyFont="1" applyBorder="1" applyAlignment="1">
      <alignment vertical="center"/>
    </xf>
    <xf numFmtId="179" fontId="10" fillId="0" borderId="288" xfId="4" applyNumberFormat="1" applyFont="1" applyBorder="1" applyAlignment="1">
      <alignment vertical="center"/>
    </xf>
    <xf numFmtId="0" fontId="25" fillId="0" borderId="0" xfId="4" applyFont="1" applyFill="1" applyBorder="1" applyAlignment="1">
      <alignment vertical="center"/>
    </xf>
    <xf numFmtId="0" fontId="0" fillId="0" borderId="0" xfId="0" applyFont="1" applyBorder="1" applyAlignment="1">
      <alignment horizontal="left" vertical="top" wrapText="1"/>
    </xf>
    <xf numFmtId="0" fontId="26" fillId="0" borderId="5" xfId="0" applyFont="1" applyFill="1" applyBorder="1" applyAlignment="1">
      <alignment vertical="center" shrinkToFit="1"/>
    </xf>
    <xf numFmtId="179" fontId="10" fillId="0" borderId="16" xfId="4" applyNumberFormat="1" applyFont="1" applyBorder="1" applyAlignment="1">
      <alignment vertical="center"/>
    </xf>
    <xf numFmtId="0" fontId="25" fillId="6" borderId="19" xfId="4" applyFont="1" applyFill="1" applyBorder="1" applyAlignment="1">
      <alignment horizontal="center" vertical="center"/>
    </xf>
    <xf numFmtId="0" fontId="25" fillId="6" borderId="20" xfId="4" applyFont="1" applyFill="1" applyBorder="1" applyAlignment="1">
      <alignment horizontal="center" vertical="center"/>
    </xf>
    <xf numFmtId="0" fontId="25" fillId="6" borderId="29" xfId="4" applyFont="1" applyFill="1" applyBorder="1" applyAlignment="1">
      <alignment horizontal="center" vertical="center"/>
    </xf>
    <xf numFmtId="0" fontId="10" fillId="6" borderId="24" xfId="4" applyFont="1" applyFill="1" applyBorder="1" applyAlignment="1">
      <alignment horizontal="center" vertical="center" shrinkToFit="1"/>
    </xf>
    <xf numFmtId="0" fontId="10" fillId="6" borderId="14" xfId="4" applyFont="1" applyFill="1" applyBorder="1" applyAlignment="1">
      <alignment horizontal="center" vertical="center" shrinkToFit="1"/>
    </xf>
    <xf numFmtId="0" fontId="10" fillId="6" borderId="14" xfId="4" applyFont="1" applyFill="1" applyBorder="1" applyAlignment="1">
      <alignment horizontal="center" vertical="center"/>
    </xf>
    <xf numFmtId="0" fontId="0" fillId="0" borderId="4" xfId="0" applyFont="1" applyBorder="1" applyAlignment="1">
      <alignment vertical="top" wrapText="1"/>
    </xf>
    <xf numFmtId="0" fontId="8" fillId="0" borderId="8" xfId="0" quotePrefix="1" applyFont="1" applyBorder="1" applyAlignment="1">
      <alignment horizontal="left" vertical="center"/>
    </xf>
    <xf numFmtId="0" fontId="0" fillId="0" borderId="8" xfId="0" applyFont="1" applyBorder="1" applyAlignment="1">
      <alignment horizontal="centerContinuous" vertical="center"/>
    </xf>
    <xf numFmtId="0" fontId="0" fillId="0" borderId="5" xfId="0" applyBorder="1" applyAlignment="1">
      <alignment horizontal="right"/>
    </xf>
    <xf numFmtId="0" fontId="0" fillId="0" borderId="19" xfId="0" applyBorder="1" applyAlignment="1">
      <alignment horizontal="right"/>
    </xf>
    <xf numFmtId="0" fontId="4" fillId="2" borderId="116" xfId="0" applyFont="1" applyFill="1" applyBorder="1" applyAlignment="1">
      <alignment horizontal="center" vertical="center"/>
    </xf>
    <xf numFmtId="0" fontId="24" fillId="0" borderId="0" xfId="0" applyFont="1" applyBorder="1" applyAlignment="1">
      <alignment horizontal="right" vertical="center"/>
    </xf>
    <xf numFmtId="0" fontId="10" fillId="0" borderId="0" xfId="0" applyFont="1" applyAlignment="1">
      <alignment horizontal="center"/>
    </xf>
    <xf numFmtId="0" fontId="97" fillId="0" borderId="0" xfId="0" applyFont="1" applyAlignment="1">
      <alignment horizontal="center" vertical="center"/>
    </xf>
    <xf numFmtId="0" fontId="0" fillId="0" borderId="107" xfId="0" applyFill="1" applyBorder="1" applyAlignment="1">
      <alignment horizontal="center"/>
    </xf>
    <xf numFmtId="0" fontId="0" fillId="0" borderId="71" xfId="0" applyFill="1" applyBorder="1" applyAlignment="1">
      <alignment horizontal="center"/>
    </xf>
    <xf numFmtId="0" fontId="0" fillId="0" borderId="98" xfId="0" applyFill="1" applyBorder="1" applyAlignment="1">
      <alignment horizontal="center"/>
    </xf>
    <xf numFmtId="38" fontId="0" fillId="0" borderId="71" xfId="8" applyFont="1" applyFill="1" applyBorder="1" applyAlignment="1">
      <alignment horizontal="right"/>
    </xf>
    <xf numFmtId="38" fontId="0" fillId="0" borderId="98" xfId="8" applyFont="1" applyFill="1" applyBorder="1" applyAlignment="1">
      <alignment horizontal="right"/>
    </xf>
    <xf numFmtId="0" fontId="0" fillId="0" borderId="35" xfId="0" applyFill="1" applyBorder="1" applyAlignment="1">
      <alignment horizontal="center"/>
    </xf>
    <xf numFmtId="38" fontId="0" fillId="0" borderId="81" xfId="8" applyFont="1" applyFill="1" applyBorder="1" applyAlignment="1">
      <alignment horizontal="right"/>
    </xf>
    <xf numFmtId="38" fontId="0" fillId="0" borderId="14" xfId="8" applyFont="1" applyFill="1" applyBorder="1" applyAlignment="1">
      <alignment horizontal="right"/>
    </xf>
    <xf numFmtId="0" fontId="0" fillId="0" borderId="151" xfId="0" applyFill="1" applyBorder="1" applyAlignment="1">
      <alignment horizontal="center"/>
    </xf>
    <xf numFmtId="0" fontId="0" fillId="0" borderId="13" xfId="0" applyFont="1" applyFill="1" applyBorder="1"/>
    <xf numFmtId="0" fontId="0" fillId="0" borderId="18" xfId="0" applyFont="1" applyFill="1" applyBorder="1" applyAlignment="1">
      <alignment horizontal="center"/>
    </xf>
    <xf numFmtId="0" fontId="0" fillId="0" borderId="19" xfId="0" applyBorder="1"/>
    <xf numFmtId="0" fontId="0" fillId="0" borderId="20" xfId="0" applyBorder="1"/>
    <xf numFmtId="0" fontId="0" fillId="0" borderId="116" xfId="0" applyFont="1" applyFill="1" applyBorder="1"/>
    <xf numFmtId="0" fontId="0" fillId="0" borderId="13" xfId="0" applyFont="1" applyFill="1" applyBorder="1" applyAlignment="1">
      <alignment horizontal="center"/>
    </xf>
    <xf numFmtId="0" fontId="0" fillId="0" borderId="193" xfId="0" applyFill="1" applyBorder="1" applyAlignment="1">
      <alignment horizontal="right"/>
    </xf>
    <xf numFmtId="0" fontId="8" fillId="0" borderId="290" xfId="0" applyFont="1" applyFill="1" applyBorder="1"/>
    <xf numFmtId="0" fontId="0" fillId="0" borderId="22" xfId="0" applyBorder="1"/>
    <xf numFmtId="0" fontId="8" fillId="6" borderId="16" xfId="0" applyFont="1" applyFill="1" applyBorder="1" applyAlignment="1">
      <alignment horizontal="right"/>
    </xf>
    <xf numFmtId="0" fontId="12" fillId="0" borderId="291" xfId="0" applyFont="1" applyFill="1" applyBorder="1"/>
    <xf numFmtId="0" fontId="8" fillId="0" borderId="292" xfId="0" applyFont="1" applyFill="1" applyBorder="1"/>
    <xf numFmtId="0" fontId="8" fillId="0" borderId="292" xfId="0" applyFont="1" applyBorder="1"/>
    <xf numFmtId="0" fontId="9" fillId="0" borderId="293" xfId="0" applyFont="1" applyBorder="1" applyAlignment="1">
      <alignment vertical="center" wrapText="1"/>
    </xf>
    <xf numFmtId="0" fontId="9" fillId="0" borderId="293" xfId="0" applyFont="1" applyBorder="1" applyAlignment="1">
      <alignment vertical="center"/>
    </xf>
    <xf numFmtId="0" fontId="8" fillId="0" borderId="293" xfId="0" applyFont="1" applyFill="1" applyBorder="1"/>
    <xf numFmtId="0" fontId="8" fillId="0" borderId="4" xfId="0" applyFont="1" applyFill="1" applyBorder="1" applyAlignment="1">
      <alignment horizontal="left" vertical="center"/>
    </xf>
    <xf numFmtId="0" fontId="0" fillId="0" borderId="294" xfId="0" applyBorder="1"/>
    <xf numFmtId="0" fontId="0" fillId="0" borderId="295" xfId="0" applyBorder="1"/>
    <xf numFmtId="0" fontId="0" fillId="0" borderId="296" xfId="0" applyBorder="1"/>
    <xf numFmtId="0" fontId="8" fillId="0" borderId="298" xfId="0" applyFont="1" applyFill="1" applyBorder="1" applyAlignment="1">
      <alignment horizontal="center"/>
    </xf>
    <xf numFmtId="0" fontId="8" fillId="0" borderId="158" xfId="0" applyFont="1" applyBorder="1" applyAlignment="1">
      <alignment horizontal="center" vertical="center"/>
    </xf>
    <xf numFmtId="0" fontId="8" fillId="0" borderId="299" xfId="0" applyFont="1" applyFill="1" applyBorder="1"/>
    <xf numFmtId="0" fontId="8" fillId="0" borderId="297" xfId="0" applyFont="1" applyFill="1" applyBorder="1"/>
    <xf numFmtId="0" fontId="0" fillId="0" borderId="300" xfId="0" applyBorder="1"/>
    <xf numFmtId="177" fontId="73" fillId="0" borderId="0" xfId="0" applyNumberFormat="1" applyFont="1" applyAlignment="1">
      <alignment vertical="center"/>
    </xf>
    <xf numFmtId="38" fontId="0" fillId="0" borderId="70" xfId="2" applyFont="1" applyBorder="1" applyAlignment="1">
      <alignment vertical="center" shrinkToFit="1"/>
    </xf>
    <xf numFmtId="38" fontId="0" fillId="0" borderId="69" xfId="2" applyFont="1" applyBorder="1" applyAlignment="1">
      <alignment vertical="center" shrinkToFit="1"/>
    </xf>
    <xf numFmtId="38" fontId="0" fillId="0" borderId="44" xfId="2" applyFont="1" applyFill="1" applyBorder="1" applyAlignment="1">
      <alignment vertical="center" shrinkToFit="1"/>
    </xf>
    <xf numFmtId="0" fontId="73" fillId="0" borderId="0" xfId="0" applyFont="1" applyAlignment="1">
      <alignment horizontal="center" vertical="center"/>
    </xf>
    <xf numFmtId="38" fontId="0" fillId="2" borderId="89" xfId="2" applyFont="1" applyFill="1" applyBorder="1" applyAlignment="1">
      <alignment vertical="center" shrinkToFit="1"/>
    </xf>
    <xf numFmtId="38" fontId="0" fillId="0" borderId="87" xfId="2" applyFont="1" applyBorder="1" applyAlignment="1">
      <alignment vertical="center" shrinkToFit="1"/>
    </xf>
    <xf numFmtId="38" fontId="0" fillId="0" borderId="88" xfId="2" applyFont="1" applyBorder="1" applyAlignment="1">
      <alignment vertical="center" shrinkToFit="1"/>
    </xf>
    <xf numFmtId="38" fontId="0" fillId="0" borderId="88" xfId="2" applyFont="1" applyFill="1" applyBorder="1" applyAlignment="1">
      <alignment vertical="center" shrinkToFit="1"/>
    </xf>
    <xf numFmtId="38" fontId="0" fillId="0" borderId="96" xfId="2" applyFont="1" applyFill="1" applyBorder="1" applyAlignment="1">
      <alignment vertical="center" shrinkToFit="1"/>
    </xf>
    <xf numFmtId="38" fontId="0" fillId="6" borderId="96" xfId="2" applyFont="1" applyFill="1" applyBorder="1" applyAlignment="1">
      <alignment vertical="center" shrinkToFit="1"/>
    </xf>
    <xf numFmtId="38" fontId="0" fillId="6" borderId="96" xfId="8" applyFont="1" applyFill="1" applyBorder="1" applyAlignment="1">
      <alignment vertical="center"/>
    </xf>
    <xf numFmtId="177" fontId="72" fillId="4" borderId="0" xfId="0" applyNumberFormat="1" applyFont="1" applyFill="1" applyAlignment="1">
      <alignment vertical="center" shrinkToFit="1"/>
    </xf>
    <xf numFmtId="38" fontId="0" fillId="6" borderId="64" xfId="2" applyFont="1" applyFill="1" applyBorder="1" applyAlignment="1">
      <alignment vertical="center" shrinkToFit="1"/>
    </xf>
    <xf numFmtId="38" fontId="0" fillId="0" borderId="63" xfId="2" applyFont="1" applyFill="1" applyBorder="1" applyAlignment="1">
      <alignment vertical="center" shrinkToFit="1"/>
    </xf>
    <xf numFmtId="38" fontId="0" fillId="0" borderId="61" xfId="2" applyFont="1" applyFill="1" applyBorder="1" applyAlignment="1">
      <alignment vertical="center" shrinkToFit="1"/>
    </xf>
    <xf numFmtId="38" fontId="0" fillId="0" borderId="60" xfId="2" applyFont="1" applyFill="1" applyBorder="1" applyAlignment="1">
      <alignment vertical="center" shrinkToFit="1"/>
    </xf>
    <xf numFmtId="38" fontId="0" fillId="6" borderId="60" xfId="8" applyFont="1" applyFill="1" applyBorder="1" applyAlignment="1">
      <alignment vertical="center"/>
    </xf>
    <xf numFmtId="177" fontId="73" fillId="0" borderId="0" xfId="2" applyNumberFormat="1" applyFont="1" applyBorder="1" applyAlignment="1">
      <alignment vertical="center" shrinkToFit="1"/>
    </xf>
    <xf numFmtId="38" fontId="72" fillId="0" borderId="0" xfId="0" applyNumberFormat="1" applyFont="1" applyFill="1" applyAlignment="1">
      <alignment horizontal="right" vertical="center"/>
    </xf>
    <xf numFmtId="38" fontId="0" fillId="2" borderId="64" xfId="2" applyFont="1" applyFill="1" applyBorder="1" applyAlignment="1">
      <alignment vertical="center" shrinkToFit="1"/>
    </xf>
    <xf numFmtId="38" fontId="0" fillId="0" borderId="63" xfId="2" applyFont="1" applyBorder="1" applyAlignment="1">
      <alignment vertical="center" shrinkToFit="1"/>
    </xf>
    <xf numFmtId="38" fontId="0" fillId="0" borderId="61" xfId="2" applyFont="1" applyBorder="1" applyAlignment="1">
      <alignment vertical="center" shrinkToFit="1"/>
    </xf>
    <xf numFmtId="38" fontId="0" fillId="0" borderId="56" xfId="2" applyFont="1" applyFill="1" applyBorder="1" applyAlignment="1">
      <alignment vertical="center" shrinkToFit="1"/>
    </xf>
    <xf numFmtId="177" fontId="73" fillId="0" borderId="0" xfId="2" applyNumberFormat="1" applyFont="1" applyFill="1" applyBorder="1" applyAlignment="1">
      <alignment vertical="center" shrinkToFit="1"/>
    </xf>
    <xf numFmtId="0" fontId="73" fillId="0" borderId="0" xfId="0" applyFont="1" applyFill="1" applyBorder="1" applyAlignment="1">
      <alignment vertical="center"/>
    </xf>
    <xf numFmtId="38" fontId="0" fillId="2" borderId="59" xfId="2" applyFont="1" applyFill="1" applyBorder="1" applyAlignment="1">
      <alignment vertical="center" shrinkToFit="1"/>
    </xf>
    <xf numFmtId="38" fontId="0" fillId="0" borderId="58" xfId="2" applyFont="1" applyFill="1" applyBorder="1" applyAlignment="1">
      <alignment vertical="center" shrinkToFit="1"/>
    </xf>
    <xf numFmtId="38" fontId="0" fillId="0" borderId="57" xfId="2" applyFont="1" applyFill="1" applyBorder="1" applyAlignment="1">
      <alignment vertical="center" shrinkToFit="1"/>
    </xf>
    <xf numFmtId="38" fontId="0" fillId="0" borderId="6" xfId="2" applyFont="1" applyFill="1" applyBorder="1" applyAlignment="1">
      <alignment vertical="center" shrinkToFit="1"/>
    </xf>
    <xf numFmtId="38" fontId="0" fillId="6" borderId="6" xfId="8" applyFont="1" applyFill="1" applyBorder="1" applyAlignment="1">
      <alignment vertical="center"/>
    </xf>
    <xf numFmtId="38" fontId="0" fillId="2" borderId="82" xfId="2" applyFont="1" applyFill="1" applyBorder="1" applyAlignment="1">
      <alignment vertical="center" shrinkToFit="1"/>
    </xf>
    <xf numFmtId="38" fontId="0" fillId="0" borderId="81" xfId="2" applyFont="1" applyFill="1" applyBorder="1" applyAlignment="1">
      <alignment vertical="center" shrinkToFit="1"/>
    </xf>
    <xf numFmtId="38" fontId="0" fillId="0" borderId="28" xfId="2" applyFont="1" applyFill="1" applyBorder="1" applyAlignment="1">
      <alignment vertical="center" shrinkToFit="1"/>
    </xf>
    <xf numFmtId="38" fontId="0" fillId="2" borderId="28" xfId="2" applyFont="1" applyFill="1" applyBorder="1" applyAlignment="1">
      <alignment vertical="center" shrinkToFit="1"/>
    </xf>
    <xf numFmtId="38" fontId="0" fillId="6" borderId="87" xfId="2" applyFont="1" applyFill="1" applyBorder="1" applyAlignment="1">
      <alignment vertical="center" shrinkToFit="1"/>
    </xf>
    <xf numFmtId="38" fontId="0" fillId="5" borderId="88" xfId="2" applyFont="1" applyFill="1" applyBorder="1" applyAlignment="1">
      <alignment vertical="center" shrinkToFit="1"/>
    </xf>
    <xf numFmtId="38" fontId="0" fillId="2" borderId="244" xfId="2" applyFont="1" applyFill="1" applyBorder="1" applyAlignment="1">
      <alignment vertical="center" shrinkToFit="1"/>
    </xf>
    <xf numFmtId="38" fontId="0" fillId="0" borderId="4" xfId="2" applyFont="1" applyFill="1" applyBorder="1" applyAlignment="1">
      <alignment vertical="center" shrinkToFit="1"/>
    </xf>
    <xf numFmtId="38" fontId="0" fillId="0" borderId="38" xfId="2" applyFont="1" applyFill="1" applyBorder="1" applyAlignment="1">
      <alignment vertical="center" shrinkToFit="1"/>
    </xf>
    <xf numFmtId="38" fontId="0" fillId="6" borderId="6" xfId="2" applyFont="1" applyFill="1" applyBorder="1" applyAlignment="1">
      <alignment vertical="center" shrinkToFit="1"/>
    </xf>
    <xf numFmtId="38" fontId="0" fillId="6" borderId="6" xfId="8" applyFont="1" applyFill="1" applyBorder="1" applyAlignment="1">
      <alignment vertical="center" shrinkToFit="1"/>
    </xf>
    <xf numFmtId="38" fontId="0" fillId="6" borderId="57" xfId="2" applyFont="1" applyFill="1" applyBorder="1" applyAlignment="1">
      <alignment vertical="center" shrinkToFit="1"/>
    </xf>
    <xf numFmtId="38" fontId="0" fillId="6" borderId="57" xfId="8" applyFont="1" applyFill="1" applyBorder="1" applyAlignment="1">
      <alignment vertical="center"/>
    </xf>
    <xf numFmtId="38" fontId="0" fillId="0" borderId="94" xfId="0" applyNumberFormat="1" applyFont="1" applyFill="1" applyBorder="1" applyAlignment="1">
      <alignment vertical="center" shrinkToFit="1"/>
    </xf>
    <xf numFmtId="38" fontId="0" fillId="0" borderId="23" xfId="0" applyNumberFormat="1" applyFont="1" applyFill="1" applyBorder="1" applyAlignment="1">
      <alignment vertical="center" shrinkToFit="1"/>
    </xf>
    <xf numFmtId="38" fontId="0" fillId="0" borderId="87" xfId="2" applyFont="1" applyFill="1" applyBorder="1" applyAlignment="1">
      <alignment vertical="center" shrinkToFit="1"/>
    </xf>
    <xf numFmtId="38" fontId="0" fillId="6" borderId="96" xfId="8" applyFont="1" applyFill="1" applyBorder="1" applyAlignment="1">
      <alignment vertical="center" shrinkToFit="1"/>
    </xf>
    <xf numFmtId="38" fontId="0" fillId="2" borderId="85" xfId="2" applyFont="1" applyFill="1" applyBorder="1" applyAlignment="1">
      <alignment vertical="center" shrinkToFit="1"/>
    </xf>
    <xf numFmtId="38" fontId="0" fillId="0" borderId="84" xfId="2" applyFont="1" applyFill="1" applyBorder="1" applyAlignment="1">
      <alignment vertical="center" shrinkToFit="1"/>
    </xf>
    <xf numFmtId="38" fontId="0" fillId="0" borderId="95" xfId="2" applyFont="1" applyFill="1" applyBorder="1" applyAlignment="1">
      <alignment vertical="center" shrinkToFit="1"/>
    </xf>
    <xf numFmtId="38" fontId="0" fillId="0" borderId="83" xfId="2" applyFont="1" applyFill="1" applyBorder="1" applyAlignment="1">
      <alignment vertical="center" shrinkToFit="1"/>
    </xf>
    <xf numFmtId="38" fontId="0" fillId="6" borderId="83" xfId="8" applyFont="1" applyFill="1" applyBorder="1" applyAlignment="1">
      <alignment vertical="center"/>
    </xf>
    <xf numFmtId="38" fontId="0" fillId="0" borderId="5" xfId="2" applyFont="1" applyFill="1" applyBorder="1" applyAlignment="1">
      <alignment vertical="center" shrinkToFit="1"/>
    </xf>
    <xf numFmtId="0" fontId="0" fillId="0" borderId="5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7" xfId="0" applyFont="1" applyFill="1" applyBorder="1" applyAlignment="1">
      <alignment horizontal="center" vertical="center"/>
    </xf>
    <xf numFmtId="0" fontId="0" fillId="6" borderId="47" xfId="0" applyFont="1" applyFill="1" applyBorder="1" applyAlignment="1">
      <alignment horizontal="center" vertical="center"/>
    </xf>
    <xf numFmtId="0" fontId="0" fillId="0" borderId="46" xfId="0" applyFont="1" applyFill="1" applyBorder="1" applyAlignment="1">
      <alignment horizontal="center" vertical="center"/>
    </xf>
    <xf numFmtId="0" fontId="0" fillId="6" borderId="46" xfId="0" applyFont="1" applyFill="1" applyBorder="1" applyAlignment="1">
      <alignment horizontal="center" vertical="center"/>
    </xf>
    <xf numFmtId="0" fontId="7" fillId="0" borderId="0" xfId="0" applyFont="1" applyFill="1" applyAlignment="1"/>
    <xf numFmtId="0" fontId="24" fillId="0" borderId="0" xfId="0" applyFont="1" applyFill="1" applyAlignment="1"/>
    <xf numFmtId="0" fontId="10" fillId="2" borderId="46" xfId="0" applyFont="1" applyFill="1" applyBorder="1" applyAlignment="1">
      <alignment horizontal="center"/>
    </xf>
    <xf numFmtId="0" fontId="10" fillId="3" borderId="46" xfId="0" applyFont="1" applyFill="1" applyBorder="1" applyAlignment="1">
      <alignment horizontal="center"/>
    </xf>
    <xf numFmtId="0" fontId="10" fillId="0" borderId="46" xfId="0" applyFont="1" applyFill="1" applyBorder="1" applyAlignment="1">
      <alignment horizontal="center"/>
    </xf>
    <xf numFmtId="177" fontId="74" fillId="6" borderId="29" xfId="0" applyNumberFormat="1" applyFont="1" applyFill="1" applyBorder="1" applyAlignment="1">
      <alignment shrinkToFit="1"/>
    </xf>
    <xf numFmtId="12" fontId="0" fillId="0" borderId="2" xfId="0" applyNumberFormat="1" applyFont="1" applyFill="1" applyBorder="1" applyAlignment="1">
      <alignment horizontal="center" vertical="center"/>
    </xf>
    <xf numFmtId="38" fontId="98" fillId="0" borderId="0" xfId="6" applyFont="1" applyAlignment="1">
      <alignment vertical="center"/>
    </xf>
    <xf numFmtId="38" fontId="73" fillId="0" borderId="0" xfId="6" applyFont="1" applyBorder="1" applyAlignment="1">
      <alignment vertical="center"/>
    </xf>
    <xf numFmtId="38" fontId="73" fillId="0" borderId="0" xfId="6" applyFont="1" applyAlignment="1">
      <alignment vertical="center"/>
    </xf>
    <xf numFmtId="0" fontId="4" fillId="0" borderId="0" xfId="0" applyFont="1" applyFill="1" applyAlignment="1">
      <alignment vertical="center"/>
    </xf>
    <xf numFmtId="0" fontId="9" fillId="0" borderId="11" xfId="0" applyFont="1" applyFill="1" applyBorder="1" applyAlignment="1">
      <alignment vertical="center"/>
    </xf>
    <xf numFmtId="189" fontId="12" fillId="0" borderId="103" xfId="0" applyNumberFormat="1" applyFont="1" applyFill="1" applyBorder="1" applyAlignment="1">
      <alignment vertical="center"/>
    </xf>
    <xf numFmtId="184" fontId="12" fillId="0" borderId="196" xfId="0" applyNumberFormat="1" applyFont="1" applyFill="1" applyBorder="1" applyAlignment="1">
      <alignment vertical="center"/>
    </xf>
    <xf numFmtId="184" fontId="12" fillId="0" borderId="106" xfId="0" applyNumberFormat="1" applyFont="1" applyFill="1" applyBorder="1" applyAlignment="1">
      <alignment vertical="center"/>
    </xf>
    <xf numFmtId="38" fontId="100" fillId="0" borderId="0" xfId="6" applyFont="1" applyFill="1" applyBorder="1" applyAlignment="1">
      <alignment vertical="center"/>
    </xf>
    <xf numFmtId="38" fontId="101" fillId="0" borderId="0" xfId="6" applyFont="1" applyAlignment="1">
      <alignment vertical="center"/>
    </xf>
    <xf numFmtId="0" fontId="81" fillId="0" borderId="0" xfId="0" applyFont="1" applyAlignment="1">
      <alignment vertical="center"/>
    </xf>
    <xf numFmtId="38" fontId="102" fillId="0" borderId="0" xfId="6" applyFont="1" applyFill="1" applyBorder="1" applyAlignment="1">
      <alignment vertical="center"/>
    </xf>
    <xf numFmtId="38" fontId="32" fillId="0" borderId="81" xfId="7" applyFont="1" applyBorder="1" applyAlignment="1">
      <alignment vertical="center"/>
    </xf>
    <xf numFmtId="38" fontId="32" fillId="0" borderId="303" xfId="7" applyFont="1" applyBorder="1" applyAlignment="1">
      <alignment vertical="center"/>
    </xf>
    <xf numFmtId="38" fontId="17" fillId="0" borderId="81" xfId="7" applyFont="1" applyBorder="1" applyAlignment="1">
      <alignment vertical="center"/>
    </xf>
    <xf numFmtId="38" fontId="104" fillId="0" borderId="30" xfId="7" applyFont="1" applyBorder="1" applyAlignment="1">
      <alignment horizontal="center" vertical="center"/>
    </xf>
    <xf numFmtId="38" fontId="32" fillId="0" borderId="81" xfId="7" applyFont="1" applyBorder="1" applyAlignment="1">
      <alignment horizontal="right" vertical="center"/>
    </xf>
    <xf numFmtId="38" fontId="104" fillId="0" borderId="16" xfId="7" applyFont="1" applyBorder="1" applyAlignment="1">
      <alignment horizontal="center" vertical="center"/>
    </xf>
    <xf numFmtId="38" fontId="104" fillId="0" borderId="38" xfId="7" applyFont="1" applyBorder="1" applyAlignment="1">
      <alignment horizontal="center" vertical="center"/>
    </xf>
    <xf numFmtId="0" fontId="106" fillId="0" borderId="0" xfId="0" applyFont="1" applyBorder="1" applyAlignment="1">
      <alignment horizontal="left"/>
    </xf>
    <xf numFmtId="0" fontId="17" fillId="0" borderId="0" xfId="0" applyFont="1"/>
    <xf numFmtId="0" fontId="62" fillId="0" borderId="0" xfId="0" quotePrefix="1" applyFont="1" applyAlignment="1">
      <alignment horizontal="right" vertical="center"/>
    </xf>
    <xf numFmtId="0" fontId="32" fillId="0" borderId="0" xfId="0" applyFont="1" applyAlignment="1">
      <alignment horizontal="centerContinuous"/>
    </xf>
    <xf numFmtId="0" fontId="17" fillId="0" borderId="0" xfId="0" applyFont="1" applyAlignment="1">
      <alignment horizontal="centerContinuous"/>
    </xf>
    <xf numFmtId="0" fontId="62" fillId="0" borderId="0" xfId="0" applyFont="1"/>
    <xf numFmtId="0" fontId="17" fillId="0" borderId="0" xfId="0" applyFont="1" applyFill="1"/>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Alignment="1">
      <alignment horizontal="center"/>
    </xf>
    <xf numFmtId="0" fontId="106" fillId="0" borderId="0" xfId="0" applyFont="1" applyFill="1"/>
    <xf numFmtId="0" fontId="17" fillId="0" borderId="0" xfId="0" applyFont="1" applyFill="1" applyBorder="1" applyAlignment="1">
      <alignment horizontal="left"/>
    </xf>
    <xf numFmtId="0" fontId="103" fillId="0" borderId="0" xfId="0" applyFont="1" applyFill="1" applyBorder="1" applyAlignment="1">
      <alignment horizontal="left"/>
    </xf>
    <xf numFmtId="0" fontId="17" fillId="0" borderId="0" xfId="0" applyFont="1" applyFill="1" applyBorder="1"/>
    <xf numFmtId="0" fontId="33" fillId="0" borderId="0" xfId="0" applyFont="1" applyFill="1" applyAlignment="1">
      <alignment vertical="center"/>
    </xf>
    <xf numFmtId="0" fontId="33" fillId="0" borderId="118" xfId="0" applyFont="1" applyFill="1" applyBorder="1" applyAlignment="1">
      <alignment vertical="center" wrapText="1"/>
    </xf>
    <xf numFmtId="0" fontId="33" fillId="0" borderId="114" xfId="0" applyFont="1" applyFill="1" applyBorder="1" applyAlignment="1">
      <alignment horizontal="center" vertical="center" wrapText="1"/>
    </xf>
    <xf numFmtId="0" fontId="33" fillId="0" borderId="115" xfId="0" applyFont="1" applyFill="1" applyBorder="1" applyAlignment="1">
      <alignment horizontal="center" vertical="center" wrapText="1"/>
    </xf>
    <xf numFmtId="0" fontId="17" fillId="0" borderId="0" xfId="0" applyFont="1" applyFill="1" applyAlignment="1">
      <alignment vertical="center"/>
    </xf>
    <xf numFmtId="0" fontId="17" fillId="0" borderId="116" xfId="0" quotePrefix="1" applyFont="1" applyFill="1" applyBorder="1" applyAlignment="1">
      <alignment horizontal="center" vertical="center" wrapText="1"/>
    </xf>
    <xf numFmtId="0" fontId="17" fillId="0" borderId="23" xfId="0" applyFont="1" applyFill="1" applyBorder="1" applyAlignment="1">
      <alignment vertical="center" wrapText="1"/>
    </xf>
    <xf numFmtId="0" fontId="17" fillId="0" borderId="24" xfId="0" applyFont="1" applyFill="1" applyBorder="1" applyAlignment="1">
      <alignment horizontal="center" vertical="center" wrapText="1"/>
    </xf>
    <xf numFmtId="0" fontId="17" fillId="0" borderId="13" xfId="0" quotePrefix="1" applyFont="1" applyFill="1" applyBorder="1" applyAlignment="1">
      <alignment horizontal="center" vertical="center" wrapText="1"/>
    </xf>
    <xf numFmtId="0" fontId="17" fillId="0" borderId="5" xfId="0" applyFont="1" applyFill="1" applyBorder="1" applyAlignment="1">
      <alignment vertical="center" wrapText="1"/>
    </xf>
    <xf numFmtId="0" fontId="17" fillId="0" borderId="14" xfId="0" applyFont="1" applyFill="1" applyBorder="1" applyAlignment="1">
      <alignment horizontal="center" vertical="center" wrapText="1"/>
    </xf>
    <xf numFmtId="0" fontId="17" fillId="0" borderId="18" xfId="0" quotePrefix="1" applyFont="1" applyFill="1" applyBorder="1" applyAlignment="1">
      <alignment horizontal="center" vertical="center" wrapText="1"/>
    </xf>
    <xf numFmtId="0" fontId="17" fillId="0" borderId="19" xfId="0" applyFont="1" applyFill="1" applyBorder="1" applyAlignment="1">
      <alignment vertical="center" wrapText="1"/>
    </xf>
    <xf numFmtId="0" fontId="17" fillId="0" borderId="20" xfId="0" applyFont="1" applyFill="1" applyBorder="1" applyAlignment="1">
      <alignment horizontal="center" vertical="center" wrapText="1"/>
    </xf>
    <xf numFmtId="0" fontId="17" fillId="0" borderId="0" xfId="0" applyFont="1" applyFill="1" applyAlignment="1">
      <alignment vertical="center" wrapText="1"/>
    </xf>
    <xf numFmtId="0" fontId="17" fillId="0" borderId="0" xfId="0" applyFont="1" applyFill="1" applyAlignment="1">
      <alignment horizontal="right" vertical="center" wrapText="1"/>
    </xf>
    <xf numFmtId="0" fontId="17" fillId="0" borderId="0" xfId="0" applyFont="1" applyFill="1" applyAlignment="1">
      <alignment horizontal="left" vertical="center" wrapText="1"/>
    </xf>
    <xf numFmtId="0" fontId="17" fillId="0" borderId="0" xfId="0" applyFont="1" applyFill="1" applyAlignment="1">
      <alignment horizontal="center" vertical="center" wrapText="1"/>
    </xf>
    <xf numFmtId="0" fontId="17" fillId="0" borderId="78" xfId="0" applyFont="1" applyFill="1" applyBorder="1" applyAlignment="1">
      <alignment horizontal="right" vertical="center" wrapText="1"/>
    </xf>
    <xf numFmtId="180" fontId="17" fillId="3" borderId="31" xfId="0" applyNumberFormat="1" applyFont="1" applyFill="1" applyBorder="1" applyAlignment="1">
      <alignment horizontal="right" vertical="center" wrapText="1"/>
    </xf>
    <xf numFmtId="0" fontId="17" fillId="0" borderId="33" xfId="0" applyFont="1" applyFill="1" applyBorder="1" applyAlignment="1">
      <alignment horizontal="left" vertical="center" wrapText="1"/>
    </xf>
    <xf numFmtId="0" fontId="17" fillId="0" borderId="15" xfId="0" quotePrefix="1" applyFont="1" applyFill="1" applyBorder="1" applyAlignment="1">
      <alignment horizontal="center" vertical="center" wrapText="1"/>
    </xf>
    <xf numFmtId="0" fontId="17" fillId="0" borderId="16" xfId="0" applyFont="1" applyFill="1" applyBorder="1" applyAlignment="1">
      <alignment vertical="center" wrapText="1"/>
    </xf>
    <xf numFmtId="0" fontId="17" fillId="0" borderId="1" xfId="0" applyFont="1" applyFill="1" applyBorder="1" applyAlignment="1">
      <alignment horizontal="right" vertical="center" wrapText="1"/>
    </xf>
    <xf numFmtId="180" fontId="17" fillId="3" borderId="2" xfId="0" applyNumberFormat="1" applyFont="1" applyFill="1" applyBorder="1" applyAlignment="1">
      <alignment horizontal="right" vertical="center" wrapText="1"/>
    </xf>
    <xf numFmtId="0" fontId="17" fillId="0" borderId="2" xfId="0" applyFont="1" applyFill="1" applyBorder="1" applyAlignment="1">
      <alignment horizontal="left" vertical="center" wrapText="1"/>
    </xf>
    <xf numFmtId="0" fontId="17" fillId="0" borderId="143" xfId="0" applyFont="1" applyFill="1" applyBorder="1" applyAlignment="1">
      <alignment vertical="center" wrapText="1"/>
    </xf>
    <xf numFmtId="0" fontId="17" fillId="0" borderId="184" xfId="0" applyFont="1" applyFill="1" applyBorder="1" applyAlignment="1">
      <alignment horizontal="right" vertical="center" wrapText="1"/>
    </xf>
    <xf numFmtId="177" fontId="17" fillId="3" borderId="188" xfId="0" applyNumberFormat="1" applyFont="1" applyFill="1" applyBorder="1" applyAlignment="1">
      <alignment horizontal="right" vertical="center" wrapText="1"/>
    </xf>
    <xf numFmtId="0" fontId="17" fillId="0" borderId="8" xfId="0" applyFont="1" applyFill="1" applyBorder="1" applyAlignment="1">
      <alignment horizontal="left" vertical="center" wrapText="1"/>
    </xf>
    <xf numFmtId="0" fontId="17" fillId="0" borderId="81" xfId="0" applyFont="1" applyFill="1" applyBorder="1" applyAlignment="1">
      <alignment horizontal="right" vertical="center" wrapText="1"/>
    </xf>
    <xf numFmtId="177" fontId="17" fillId="0" borderId="33" xfId="0" applyNumberFormat="1" applyFont="1" applyFill="1" applyBorder="1" applyAlignment="1">
      <alignment horizontal="right" vertical="center" wrapText="1"/>
    </xf>
    <xf numFmtId="0" fontId="17" fillId="0" borderId="144" xfId="0" applyFont="1" applyFill="1" applyBorder="1" applyAlignment="1">
      <alignment horizontal="left" vertical="center" wrapText="1"/>
    </xf>
    <xf numFmtId="0" fontId="17" fillId="0" borderId="181" xfId="0" applyFont="1" applyFill="1" applyBorder="1" applyAlignment="1">
      <alignment horizontal="right" vertical="center" wrapText="1"/>
    </xf>
    <xf numFmtId="177" fontId="17" fillId="3" borderId="185" xfId="0" applyNumberFormat="1" applyFont="1" applyFill="1" applyBorder="1" applyAlignment="1">
      <alignment horizontal="right" vertical="center" wrapText="1"/>
    </xf>
    <xf numFmtId="0" fontId="17" fillId="0" borderId="185" xfId="0" applyFont="1" applyFill="1" applyBorder="1" applyAlignment="1">
      <alignment horizontal="left" vertical="center" wrapText="1"/>
    </xf>
    <xf numFmtId="0" fontId="17" fillId="0" borderId="145" xfId="0" applyFont="1" applyFill="1" applyBorder="1" applyAlignment="1">
      <alignment horizontal="center" vertical="center" wrapText="1"/>
    </xf>
    <xf numFmtId="0" fontId="17" fillId="0" borderId="146" xfId="0" applyFont="1" applyFill="1" applyBorder="1" applyAlignment="1">
      <alignment vertical="center" wrapText="1"/>
    </xf>
    <xf numFmtId="0" fontId="17" fillId="0" borderId="182" xfId="0" applyFont="1" applyFill="1" applyBorder="1" applyAlignment="1">
      <alignment horizontal="right" vertical="center" wrapText="1"/>
    </xf>
    <xf numFmtId="177" fontId="17" fillId="0" borderId="186" xfId="0" applyNumberFormat="1" applyFont="1" applyFill="1" applyBorder="1" applyAlignment="1">
      <alignment horizontal="right" vertical="center" wrapText="1"/>
    </xf>
    <xf numFmtId="0" fontId="17" fillId="0" borderId="186" xfId="0" applyFont="1" applyFill="1" applyBorder="1" applyAlignment="1">
      <alignment horizontal="left" vertical="center" wrapText="1"/>
    </xf>
    <xf numFmtId="0" fontId="17" fillId="0" borderId="147" xfId="0" applyFont="1" applyFill="1" applyBorder="1" applyAlignment="1">
      <alignment horizontal="center" vertical="center" wrapText="1"/>
    </xf>
    <xf numFmtId="0" fontId="17" fillId="0" borderId="148" xfId="0" applyFont="1" applyFill="1" applyBorder="1" applyAlignment="1">
      <alignment vertical="center" wrapText="1"/>
    </xf>
    <xf numFmtId="0" fontId="17" fillId="0" borderId="183" xfId="0" applyFont="1" applyFill="1" applyBorder="1" applyAlignment="1">
      <alignment horizontal="right" vertical="center" wrapText="1"/>
    </xf>
    <xf numFmtId="177" fontId="17" fillId="6" borderId="187" xfId="0" applyNumberFormat="1" applyFont="1" applyFill="1" applyBorder="1" applyAlignment="1">
      <alignment horizontal="right" vertical="center" wrapText="1"/>
    </xf>
    <xf numFmtId="0" fontId="17" fillId="0" borderId="187" xfId="0" applyFont="1" applyFill="1" applyBorder="1" applyAlignment="1">
      <alignment horizontal="left" vertical="center" wrapText="1"/>
    </xf>
    <xf numFmtId="0" fontId="17" fillId="0" borderId="149" xfId="0" applyFont="1" applyFill="1" applyBorder="1" applyAlignment="1">
      <alignment horizontal="center" vertical="center" wrapText="1"/>
    </xf>
    <xf numFmtId="177" fontId="17" fillId="0" borderId="187" xfId="0" applyNumberFormat="1" applyFont="1" applyFill="1" applyBorder="1" applyAlignment="1">
      <alignment horizontal="right" vertical="center" wrapText="1"/>
    </xf>
    <xf numFmtId="0" fontId="17" fillId="0" borderId="7" xfId="0" applyFont="1" applyFill="1" applyBorder="1" applyAlignment="1">
      <alignment horizontal="right" vertical="center" wrapText="1"/>
    </xf>
    <xf numFmtId="177" fontId="17" fillId="0" borderId="8" xfId="0" applyNumberFormat="1" applyFont="1" applyFill="1" applyBorder="1" applyAlignment="1">
      <alignment horizontal="right" vertical="center" wrapText="1"/>
    </xf>
    <xf numFmtId="0" fontId="17" fillId="0" borderId="17" xfId="0" applyFont="1" applyFill="1" applyBorder="1" applyAlignment="1">
      <alignment horizontal="center" vertical="center" wrapText="1"/>
    </xf>
    <xf numFmtId="0" fontId="17" fillId="0" borderId="80" xfId="0" quotePrefix="1" applyFont="1" applyFill="1" applyBorder="1" applyAlignment="1">
      <alignment horizontal="center" vertical="center" wrapText="1"/>
    </xf>
    <xf numFmtId="0" fontId="17" fillId="0" borderId="38" xfId="0" applyFont="1" applyFill="1" applyBorder="1" applyAlignment="1">
      <alignment vertical="center" wrapText="1"/>
    </xf>
    <xf numFmtId="0" fontId="17" fillId="0" borderId="4" xfId="0" applyFont="1" applyFill="1" applyBorder="1" applyAlignment="1">
      <alignment horizontal="right" vertical="center" wrapText="1"/>
    </xf>
    <xf numFmtId="0" fontId="17" fillId="6" borderId="0" xfId="0" applyFont="1" applyFill="1" applyBorder="1" applyAlignment="1">
      <alignment horizontal="right" vertical="center" wrapText="1"/>
    </xf>
    <xf numFmtId="0" fontId="17" fillId="0" borderId="0" xfId="0" applyFont="1" applyFill="1" applyBorder="1" applyAlignment="1">
      <alignment horizontal="left" vertical="center" wrapText="1"/>
    </xf>
    <xf numFmtId="0" fontId="17" fillId="0" borderId="67" xfId="0" applyFont="1" applyFill="1" applyBorder="1" applyAlignment="1">
      <alignment horizontal="center" vertical="center" wrapText="1"/>
    </xf>
    <xf numFmtId="0" fontId="17" fillId="6" borderId="191" xfId="0" applyFont="1" applyFill="1" applyBorder="1" applyAlignment="1">
      <alignment horizontal="right" vertical="center" wrapText="1"/>
    </xf>
    <xf numFmtId="0" fontId="17" fillId="0" borderId="150" xfId="0" applyFont="1" applyFill="1" applyBorder="1" applyAlignment="1">
      <alignment horizontal="center" vertical="center" wrapText="1"/>
    </xf>
    <xf numFmtId="0" fontId="17" fillId="0" borderId="14" xfId="0" applyFont="1" applyFill="1" applyBorder="1" applyAlignment="1">
      <alignment horizontal="center" vertical="center"/>
    </xf>
    <xf numFmtId="0" fontId="17" fillId="3" borderId="33" xfId="0" applyFont="1" applyFill="1" applyBorder="1" applyAlignment="1">
      <alignment horizontal="right" vertical="center" wrapText="1"/>
    </xf>
    <xf numFmtId="0" fontId="17" fillId="0" borderId="11" xfId="0" applyFont="1" applyFill="1" applyBorder="1" applyAlignment="1">
      <alignment horizontal="right"/>
    </xf>
    <xf numFmtId="0" fontId="17" fillId="0" borderId="103" xfId="0" applyFont="1" applyFill="1" applyBorder="1" applyAlignment="1">
      <alignment horizontal="left"/>
    </xf>
    <xf numFmtId="0" fontId="17" fillId="0" borderId="103" xfId="0" applyFont="1" applyFill="1" applyBorder="1" applyAlignment="1">
      <alignment horizontal="center"/>
    </xf>
    <xf numFmtId="0" fontId="17" fillId="0" borderId="112" xfId="0" applyFont="1" applyFill="1" applyBorder="1" applyAlignment="1">
      <alignment vertical="center"/>
    </xf>
    <xf numFmtId="0" fontId="17" fillId="0" borderId="113" xfId="0" applyFont="1" applyFill="1" applyBorder="1" applyAlignment="1">
      <alignment vertical="center" wrapText="1"/>
    </xf>
    <xf numFmtId="0" fontId="17" fillId="0" borderId="115" xfId="0" applyFont="1" applyFill="1" applyBorder="1" applyAlignment="1">
      <alignment horizontal="center" vertical="center" wrapText="1"/>
    </xf>
    <xf numFmtId="0" fontId="17" fillId="0" borderId="141" xfId="0" applyFont="1" applyFill="1" applyBorder="1" applyAlignment="1">
      <alignment vertical="center"/>
    </xf>
    <xf numFmtId="0" fontId="17" fillId="0" borderId="77" xfId="0" applyFont="1" applyFill="1" applyBorder="1" applyAlignment="1">
      <alignment vertical="center" wrapText="1"/>
    </xf>
    <xf numFmtId="0" fontId="17" fillId="0" borderId="213" xfId="0" applyFont="1" applyFill="1" applyBorder="1" applyAlignment="1">
      <alignment horizontal="right" vertical="center" wrapText="1"/>
    </xf>
    <xf numFmtId="38" fontId="17" fillId="3" borderId="214" xfId="0" applyNumberFormat="1" applyFont="1" applyFill="1" applyBorder="1" applyAlignment="1">
      <alignment horizontal="right" vertical="center" wrapText="1"/>
    </xf>
    <xf numFmtId="0" fontId="17" fillId="0" borderId="215" xfId="0" applyFont="1" applyFill="1" applyBorder="1" applyAlignment="1">
      <alignment horizontal="left" vertical="center" wrapText="1"/>
    </xf>
    <xf numFmtId="190" fontId="17" fillId="3" borderId="212" xfId="0" applyNumberFormat="1" applyFont="1" applyFill="1" applyBorder="1" applyAlignment="1">
      <alignment horizontal="center" vertical="center" wrapText="1"/>
    </xf>
    <xf numFmtId="0" fontId="17" fillId="0" borderId="21" xfId="0" applyFont="1" applyFill="1" applyBorder="1" applyAlignment="1">
      <alignment vertical="center"/>
    </xf>
    <xf numFmtId="0" fontId="17" fillId="0" borderId="189" xfId="0" applyFont="1" applyFill="1" applyBorder="1" applyAlignment="1">
      <alignment vertical="center" wrapText="1"/>
    </xf>
    <xf numFmtId="0" fontId="17" fillId="0" borderId="0" xfId="0" applyFont="1" applyFill="1" applyBorder="1" applyAlignment="1">
      <alignment horizontal="right" vertical="center" wrapText="1"/>
    </xf>
    <xf numFmtId="38" fontId="17" fillId="0" borderId="188" xfId="0" applyNumberFormat="1" applyFont="1" applyFill="1" applyBorder="1" applyAlignment="1">
      <alignment horizontal="right" vertical="center" wrapText="1"/>
    </xf>
    <xf numFmtId="0" fontId="17" fillId="0" borderId="189" xfId="0" applyFont="1" applyFill="1" applyBorder="1" applyAlignment="1">
      <alignment horizontal="left" vertical="center" wrapText="1"/>
    </xf>
    <xf numFmtId="190" fontId="17" fillId="3" borderId="34" xfId="0" applyNumberFormat="1" applyFont="1" applyFill="1" applyBorder="1" applyAlignment="1">
      <alignment horizontal="center" vertical="center" wrapText="1"/>
    </xf>
    <xf numFmtId="0" fontId="17" fillId="0" borderId="151" xfId="0" applyFont="1" applyFill="1" applyBorder="1" applyAlignment="1">
      <alignment vertical="center"/>
    </xf>
    <xf numFmtId="0" fontId="17" fillId="0" borderId="29" xfId="0" applyFont="1" applyFill="1" applyBorder="1" applyAlignment="1">
      <alignment vertical="center" wrapText="1"/>
    </xf>
    <xf numFmtId="0" fontId="17" fillId="0" borderId="152" xfId="0" applyFont="1" applyFill="1" applyBorder="1" applyAlignment="1">
      <alignment horizontal="center" vertical="center" wrapText="1"/>
    </xf>
    <xf numFmtId="0" fontId="62" fillId="0" borderId="0" xfId="0" quotePrefix="1" applyFont="1" applyFill="1" applyAlignment="1"/>
    <xf numFmtId="0" fontId="0" fillId="0" borderId="10" xfId="0" applyFont="1" applyFill="1" applyBorder="1" applyAlignment="1">
      <alignment horizontal="center" vertical="center"/>
    </xf>
    <xf numFmtId="0" fontId="4" fillId="0" borderId="40" xfId="0" applyFont="1" applyFill="1" applyBorder="1" applyAlignment="1">
      <alignment horizontal="center" vertical="center"/>
    </xf>
    <xf numFmtId="0" fontId="103" fillId="0" borderId="190" xfId="0" applyFont="1" applyFill="1" applyBorder="1" applyAlignment="1">
      <alignment horizontal="right" vertical="center" wrapText="1"/>
    </xf>
    <xf numFmtId="0" fontId="17" fillId="0" borderId="24" xfId="0" applyFont="1" applyFill="1" applyBorder="1" applyAlignment="1">
      <alignment horizontal="center" vertical="center" wrapText="1"/>
    </xf>
    <xf numFmtId="179" fontId="10" fillId="0" borderId="111" xfId="4" applyNumberFormat="1" applyFont="1" applyBorder="1" applyAlignment="1">
      <alignment vertical="center"/>
    </xf>
    <xf numFmtId="179" fontId="10" fillId="0" borderId="46" xfId="4" applyNumberFormat="1" applyFont="1" applyBorder="1" applyAlignment="1">
      <alignment vertical="center"/>
    </xf>
    <xf numFmtId="179" fontId="10" fillId="0" borderId="98" xfId="4" applyNumberFormat="1" applyFont="1" applyBorder="1" applyAlignment="1">
      <alignment vertical="center"/>
    </xf>
    <xf numFmtId="179" fontId="10" fillId="0" borderId="304" xfId="4" applyNumberFormat="1" applyFont="1" applyBorder="1" applyAlignment="1">
      <alignment vertical="center"/>
    </xf>
    <xf numFmtId="179" fontId="10" fillId="0" borderId="14" xfId="4" applyNumberFormat="1" applyFont="1" applyBorder="1" applyAlignment="1">
      <alignment vertical="center"/>
    </xf>
    <xf numFmtId="179" fontId="10" fillId="0" borderId="17" xfId="4" applyNumberFormat="1" applyFont="1" applyBorder="1" applyAlignment="1">
      <alignment vertical="center"/>
    </xf>
    <xf numFmtId="179" fontId="10" fillId="4" borderId="18" xfId="4" applyNumberFormat="1" applyFont="1" applyFill="1" applyBorder="1" applyAlignment="1">
      <alignment vertical="center"/>
    </xf>
    <xf numFmtId="179" fontId="10" fillId="4" borderId="19" xfId="4" applyNumberFormat="1" applyFont="1" applyFill="1" applyBorder="1" applyAlignment="1">
      <alignment vertical="center"/>
    </xf>
    <xf numFmtId="179" fontId="10" fillId="4" borderId="91" xfId="4" applyNumberFormat="1" applyFont="1" applyFill="1" applyBorder="1" applyAlignment="1">
      <alignment vertical="center"/>
    </xf>
    <xf numFmtId="179" fontId="8" fillId="4" borderId="289" xfId="4" applyNumberFormat="1" applyFont="1" applyFill="1" applyBorder="1" applyAlignment="1">
      <alignment vertical="center"/>
    </xf>
    <xf numFmtId="0" fontId="10" fillId="0" borderId="167" xfId="0" applyFont="1" applyBorder="1" applyAlignment="1">
      <alignment horizontal="right"/>
    </xf>
    <xf numFmtId="0" fontId="0" fillId="0" borderId="72" xfId="0" applyFont="1" applyFill="1" applyBorder="1" applyAlignment="1">
      <alignment horizontal="right" vertical="center"/>
    </xf>
    <xf numFmtId="0" fontId="0" fillId="0" borderId="47" xfId="0" applyFont="1" applyFill="1" applyBorder="1" applyAlignment="1">
      <alignment horizontal="right" vertical="center"/>
    </xf>
    <xf numFmtId="177" fontId="17" fillId="3" borderId="8" xfId="0" applyNumberFormat="1" applyFont="1" applyFill="1" applyBorder="1" applyAlignment="1">
      <alignment horizontal="right" vertical="center" wrapText="1"/>
    </xf>
    <xf numFmtId="0" fontId="17" fillId="6" borderId="1" xfId="0" applyFont="1" applyFill="1" applyBorder="1" applyAlignment="1">
      <alignment vertical="top" wrapText="1"/>
    </xf>
    <xf numFmtId="0" fontId="17" fillId="6" borderId="2" xfId="0" applyFont="1" applyFill="1" applyBorder="1" applyAlignment="1">
      <alignment vertical="top" wrapText="1"/>
    </xf>
    <xf numFmtId="0" fontId="17" fillId="6" borderId="3" xfId="0" applyFont="1" applyFill="1" applyBorder="1" applyAlignment="1">
      <alignment vertical="top" wrapText="1"/>
    </xf>
    <xf numFmtId="0" fontId="17" fillId="6" borderId="4" xfId="0" applyFont="1" applyFill="1" applyBorder="1" applyAlignment="1">
      <alignment vertical="top" wrapText="1"/>
    </xf>
    <xf numFmtId="0" fontId="17" fillId="6" borderId="0" xfId="0" applyFont="1" applyFill="1" applyBorder="1" applyAlignment="1">
      <alignment vertical="top" wrapText="1"/>
    </xf>
    <xf numFmtId="0" fontId="17" fillId="6" borderId="6" xfId="0" applyFont="1" applyFill="1" applyBorder="1" applyAlignment="1">
      <alignment vertical="top" wrapText="1"/>
    </xf>
    <xf numFmtId="0" fontId="42" fillId="0" borderId="0" xfId="0" applyFont="1" applyBorder="1" applyAlignment="1">
      <alignment horizontal="distributed" vertical="center"/>
    </xf>
    <xf numFmtId="0" fontId="53" fillId="0" borderId="0" xfId="0" applyFont="1" applyBorder="1" applyAlignment="1">
      <alignment vertical="center"/>
    </xf>
    <xf numFmtId="3" fontId="53" fillId="0" borderId="0" xfId="0" applyNumberFormat="1" applyFont="1" applyBorder="1" applyAlignment="1">
      <alignment horizontal="left" vertical="center"/>
    </xf>
    <xf numFmtId="0" fontId="21" fillId="0" borderId="0" xfId="0" applyFont="1" applyAlignment="1">
      <alignment horizontal="left" vertical="center"/>
    </xf>
    <xf numFmtId="0" fontId="45" fillId="0" borderId="0" xfId="0" applyFont="1" applyAlignment="1">
      <alignment horizontal="distributed" vertical="center"/>
    </xf>
    <xf numFmtId="0" fontId="21" fillId="0" borderId="0" xfId="0" applyFont="1" applyAlignment="1">
      <alignment horizontal="distributed" vertical="center"/>
    </xf>
    <xf numFmtId="0" fontId="21" fillId="0" borderId="0" xfId="0" applyFont="1" applyAlignment="1">
      <alignment horizontal="center" vertical="center"/>
    </xf>
    <xf numFmtId="0" fontId="57" fillId="0" borderId="0" xfId="0" applyFont="1" applyBorder="1" applyAlignment="1">
      <alignment horizontal="center" vertical="center"/>
    </xf>
    <xf numFmtId="0" fontId="21" fillId="0" borderId="0" xfId="0" applyFont="1" applyBorder="1" applyAlignment="1">
      <alignment horizontal="distributed" vertical="center"/>
    </xf>
    <xf numFmtId="0" fontId="0" fillId="0" borderId="81" xfId="0" applyFont="1" applyBorder="1" applyAlignment="1">
      <alignment horizontal="center" vertical="center"/>
    </xf>
    <xf numFmtId="0" fontId="0" fillId="0" borderId="28" xfId="0" applyFont="1" applyBorder="1" applyAlignment="1">
      <alignment horizontal="center" vertical="center"/>
    </xf>
    <xf numFmtId="0" fontId="7" fillId="0" borderId="0" xfId="0" quotePrefix="1" applyFont="1" applyAlignment="1">
      <alignment horizontal="center" vertical="center"/>
    </xf>
    <xf numFmtId="0" fontId="7" fillId="0" borderId="0" xfId="0" applyFont="1" applyAlignment="1">
      <alignment horizontal="center" vertical="center"/>
    </xf>
    <xf numFmtId="0" fontId="52" fillId="0" borderId="0" xfId="0" applyFont="1" applyAlignment="1">
      <alignment horizontal="right"/>
    </xf>
    <xf numFmtId="0" fontId="55" fillId="0" borderId="0" xfId="0" applyFont="1" applyAlignment="1">
      <alignment horizontal="center"/>
    </xf>
    <xf numFmtId="0" fontId="16" fillId="0" borderId="0" xfId="0" applyFont="1" applyAlignment="1">
      <alignment horizontal="right"/>
    </xf>
    <xf numFmtId="0" fontId="68" fillId="0" borderId="0" xfId="0" applyFont="1" applyAlignment="1">
      <alignment horizontal="center"/>
    </xf>
    <xf numFmtId="0" fontId="7" fillId="0" borderId="0" xfId="0" applyFont="1" applyAlignment="1">
      <alignment horizontal="center"/>
    </xf>
    <xf numFmtId="0" fontId="71" fillId="0" borderId="0" xfId="0" applyFont="1" applyBorder="1" applyAlignment="1">
      <alignment horizontal="center" vertical="center" wrapText="1"/>
    </xf>
    <xf numFmtId="0" fontId="68" fillId="0" borderId="0" xfId="0" applyFont="1" applyBorder="1" applyAlignment="1">
      <alignment horizontal="center" vertical="center"/>
    </xf>
    <xf numFmtId="0" fontId="10" fillId="0" borderId="0" xfId="0" applyFont="1" applyAlignment="1">
      <alignment horizontal="center"/>
    </xf>
    <xf numFmtId="0" fontId="70" fillId="0" borderId="0" xfId="0" applyFont="1" applyAlignment="1">
      <alignment horizontal="center" vertical="center"/>
    </xf>
    <xf numFmtId="0" fontId="10" fillId="0" borderId="0" xfId="0" applyFont="1" applyAlignment="1">
      <alignment horizontal="center" vertical="center"/>
    </xf>
    <xf numFmtId="0" fontId="0" fillId="0" borderId="0" xfId="0" applyFont="1" applyAlignment="1">
      <alignment horizontal="center"/>
    </xf>
    <xf numFmtId="0" fontId="0" fillId="0" borderId="46" xfId="0" applyFill="1" applyBorder="1" applyAlignment="1">
      <alignment horizontal="center"/>
    </xf>
    <xf numFmtId="38" fontId="0" fillId="0" borderId="71" xfId="8" applyFont="1" applyFill="1" applyBorder="1" applyAlignment="1">
      <alignment horizontal="center"/>
    </xf>
    <xf numFmtId="38" fontId="0" fillId="0" borderId="97" xfId="8" applyFont="1" applyFill="1" applyBorder="1" applyAlignment="1">
      <alignment horizontal="center"/>
    </xf>
    <xf numFmtId="38" fontId="0" fillId="0" borderId="81" xfId="8" applyFont="1" applyFill="1" applyBorder="1" applyAlignment="1">
      <alignment horizontal="center"/>
    </xf>
    <xf numFmtId="38" fontId="0" fillId="0" borderId="28" xfId="8" applyFont="1" applyFill="1" applyBorder="1" applyAlignment="1">
      <alignment horizontal="center"/>
    </xf>
    <xf numFmtId="188" fontId="0" fillId="0" borderId="91" xfId="0" quotePrefix="1" applyNumberFormat="1" applyFill="1" applyBorder="1" applyAlignment="1">
      <alignment horizontal="center"/>
    </xf>
    <xf numFmtId="188" fontId="0" fillId="0" borderId="92" xfId="0" applyNumberFormat="1" applyFill="1" applyBorder="1" applyAlignment="1">
      <alignment horizontal="center"/>
    </xf>
    <xf numFmtId="188" fontId="0" fillId="0" borderId="152" xfId="0" applyNumberFormat="1" applyFill="1" applyBorder="1" applyAlignment="1">
      <alignment horizontal="center"/>
    </xf>
    <xf numFmtId="0" fontId="8" fillId="0" borderId="9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0" xfId="0" applyFont="1" applyBorder="1" applyAlignment="1">
      <alignment horizontal="right"/>
    </xf>
    <xf numFmtId="38" fontId="11" fillId="0" borderId="102" xfId="2" applyFont="1" applyFill="1" applyBorder="1" applyAlignment="1">
      <alignment horizontal="right"/>
    </xf>
    <xf numFmtId="38" fontId="11" fillId="0" borderId="103" xfId="2" applyFont="1" applyFill="1" applyBorder="1" applyAlignment="1">
      <alignment horizontal="right"/>
    </xf>
    <xf numFmtId="38" fontId="11" fillId="0" borderId="106" xfId="2" applyFont="1" applyFill="1" applyBorder="1" applyAlignment="1">
      <alignment horizontal="right"/>
    </xf>
    <xf numFmtId="38" fontId="11" fillId="0" borderId="165" xfId="2" applyFont="1" applyFill="1" applyBorder="1" applyAlignment="1">
      <alignment horizontal="right"/>
    </xf>
    <xf numFmtId="38" fontId="11" fillId="0" borderId="131" xfId="2" applyFont="1" applyFill="1" applyBorder="1" applyAlignment="1">
      <alignment horizontal="right"/>
    </xf>
    <xf numFmtId="38" fontId="11" fillId="0" borderId="132" xfId="2" applyFont="1" applyFill="1" applyBorder="1" applyAlignment="1">
      <alignment horizontal="right"/>
    </xf>
    <xf numFmtId="38" fontId="12" fillId="6" borderId="45" xfId="2" applyFont="1" applyFill="1" applyBorder="1" applyAlignment="1">
      <alignment horizontal="right"/>
    </xf>
    <xf numFmtId="38" fontId="12" fillId="6" borderId="30" xfId="2" applyFont="1" applyFill="1" applyBorder="1" applyAlignment="1">
      <alignment horizontal="right"/>
    </xf>
    <xf numFmtId="38" fontId="12" fillId="6" borderId="101" xfId="2" applyFont="1" applyFill="1" applyBorder="1" applyAlignment="1">
      <alignment horizontal="right"/>
    </xf>
    <xf numFmtId="38" fontId="12" fillId="6" borderId="195" xfId="2" applyFont="1" applyFill="1" applyBorder="1" applyAlignment="1">
      <alignment horizontal="right"/>
    </xf>
    <xf numFmtId="38" fontId="12" fillId="6" borderId="196" xfId="2" applyFont="1" applyFill="1" applyBorder="1" applyAlignment="1">
      <alignment horizontal="right"/>
    </xf>
    <xf numFmtId="38" fontId="12" fillId="6" borderId="197" xfId="2" applyFont="1" applyFill="1" applyBorder="1" applyAlignment="1">
      <alignment horizontal="right"/>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00" xfId="0" applyFont="1" applyFill="1" applyBorder="1" applyAlignment="1">
      <alignment horizontal="center" vertical="center"/>
    </xf>
    <xf numFmtId="0" fontId="24" fillId="0" borderId="0" xfId="0" applyFont="1" applyBorder="1" applyAlignment="1">
      <alignment horizontal="right" vertical="center"/>
    </xf>
    <xf numFmtId="0" fontId="0" fillId="0" borderId="0" xfId="0" applyFont="1" applyAlignment="1">
      <alignment horizontal="right"/>
    </xf>
    <xf numFmtId="0" fontId="4" fillId="0" borderId="0" xfId="0" applyFont="1" applyAlignment="1">
      <alignment horizontal="right"/>
    </xf>
    <xf numFmtId="0" fontId="0" fillId="0" borderId="151" xfId="0" applyFont="1" applyFill="1" applyBorder="1" applyAlignment="1">
      <alignment horizontal="left" vertical="center" wrapText="1"/>
    </xf>
    <xf numFmtId="0" fontId="0" fillId="0" borderId="100" xfId="0" applyFont="1" applyFill="1" applyBorder="1" applyAlignment="1">
      <alignment horizontal="left" vertical="center"/>
    </xf>
    <xf numFmtId="38" fontId="0" fillId="0" borderId="16" xfId="2" applyFont="1" applyFill="1" applyBorder="1" applyAlignment="1">
      <alignment horizontal="center" vertical="center" shrinkToFit="1"/>
    </xf>
    <xf numFmtId="38" fontId="0" fillId="0" borderId="38" xfId="2" applyFont="1" applyFill="1" applyBorder="1" applyAlignment="1">
      <alignment horizontal="center" vertical="center" shrinkToFit="1"/>
    </xf>
    <xf numFmtId="38" fontId="0" fillId="0" borderId="23" xfId="2" applyFont="1" applyFill="1" applyBorder="1" applyAlignment="1">
      <alignment horizontal="center" vertical="center" shrinkToFit="1"/>
    </xf>
    <xf numFmtId="0" fontId="4" fillId="2" borderId="80" xfId="0" applyFont="1" applyFill="1" applyBorder="1" applyAlignment="1">
      <alignment horizontal="center" vertical="center"/>
    </xf>
    <xf numFmtId="0" fontId="4" fillId="2" borderId="11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3" xfId="0" applyFont="1" applyFill="1" applyBorder="1" applyAlignment="1">
      <alignment horizontal="center" vertical="center"/>
    </xf>
    <xf numFmtId="0" fontId="4" fillId="2" borderId="21" xfId="0" applyFont="1" applyFill="1" applyBorder="1" applyAlignment="1">
      <alignment horizontal="center" vertical="center"/>
    </xf>
    <xf numFmtId="0" fontId="0" fillId="0" borderId="0" xfId="0" applyAlignment="1">
      <alignment horizontal="center"/>
    </xf>
    <xf numFmtId="0" fontId="7" fillId="0" borderId="0" xfId="0" applyFont="1" applyBorder="1" applyAlignment="1">
      <alignment horizont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45" xfId="0" applyFont="1" applyBorder="1" applyAlignment="1">
      <alignment horizontal="center" vertical="center" textRotation="255"/>
    </xf>
    <xf numFmtId="0" fontId="0" fillId="0" borderId="80" xfId="0" applyBorder="1" applyAlignment="1">
      <alignment horizontal="center" vertical="center" textRotation="255"/>
    </xf>
    <xf numFmtId="0" fontId="0" fillId="0" borderId="90" xfId="0" applyBorder="1" applyAlignment="1">
      <alignment horizontal="center" vertical="center" textRotation="255"/>
    </xf>
    <xf numFmtId="177" fontId="10" fillId="0" borderId="30" xfId="0" applyNumberFormat="1" applyFont="1" applyBorder="1" applyAlignment="1">
      <alignment horizontal="center" vertical="center" shrinkToFit="1"/>
    </xf>
    <xf numFmtId="177" fontId="10" fillId="0" borderId="38" xfId="0" applyNumberFormat="1" applyFont="1" applyBorder="1" applyAlignment="1">
      <alignment horizontal="center" vertical="center" shrinkToFit="1"/>
    </xf>
    <xf numFmtId="177" fontId="10" fillId="0" borderId="44" xfId="0" applyNumberFormat="1" applyFont="1" applyBorder="1" applyAlignment="1">
      <alignment horizontal="center" vertical="center" shrinkToFit="1"/>
    </xf>
    <xf numFmtId="0" fontId="24" fillId="0" borderId="0" xfId="0" applyFont="1" applyAlignment="1">
      <alignment horizontal="center"/>
    </xf>
    <xf numFmtId="0" fontId="10" fillId="0" borderId="30"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74" xfId="0" applyFont="1" applyBorder="1" applyAlignment="1">
      <alignment horizontal="center" vertical="center" textRotation="255"/>
    </xf>
    <xf numFmtId="177" fontId="10" fillId="0" borderId="75" xfId="0" applyNumberFormat="1" applyFont="1" applyBorder="1" applyAlignment="1">
      <alignment horizontal="center" vertical="center" shrinkToFit="1"/>
    </xf>
    <xf numFmtId="177" fontId="10" fillId="0" borderId="4" xfId="0" applyNumberFormat="1" applyFont="1" applyBorder="1" applyAlignment="1">
      <alignment horizontal="center" vertical="center" shrinkToFit="1"/>
    </xf>
    <xf numFmtId="177" fontId="10" fillId="0" borderId="69" xfId="0" applyNumberFormat="1" applyFont="1" applyBorder="1" applyAlignment="1">
      <alignment horizontal="center" vertical="center" shrinkToFit="1"/>
    </xf>
    <xf numFmtId="177" fontId="10" fillId="0" borderId="219" xfId="0" applyNumberFormat="1" applyFont="1" applyBorder="1" applyAlignment="1">
      <alignment horizontal="center" vertical="center" shrinkToFit="1"/>
    </xf>
    <xf numFmtId="0" fontId="0" fillId="0" borderId="33" xfId="0" applyFill="1" applyBorder="1" applyAlignment="1">
      <alignment horizontal="center"/>
    </xf>
    <xf numFmtId="0" fontId="0" fillId="0" borderId="28" xfId="0" applyFill="1" applyBorder="1" applyAlignment="1">
      <alignment horizontal="center"/>
    </xf>
    <xf numFmtId="0" fontId="0" fillId="0" borderId="1" xfId="0" applyFill="1" applyBorder="1" applyAlignment="1">
      <alignment horizontal="left"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69" xfId="0" applyFill="1" applyBorder="1" applyAlignment="1">
      <alignment horizontal="left" vertical="center"/>
    </xf>
    <xf numFmtId="0" fontId="0" fillId="0" borderId="26" xfId="0" applyFill="1" applyBorder="1" applyAlignment="1">
      <alignment horizontal="left" vertical="center"/>
    </xf>
    <xf numFmtId="0" fontId="0" fillId="0" borderId="100" xfId="0" applyFill="1" applyBorder="1" applyAlignment="1">
      <alignment horizontal="left" vertical="center"/>
    </xf>
    <xf numFmtId="0" fontId="0" fillId="0" borderId="0" xfId="0" applyAlignment="1">
      <alignment horizontal="center" vertical="center"/>
    </xf>
    <xf numFmtId="0" fontId="0" fillId="0" borderId="71" xfId="0" applyFill="1" applyBorder="1" applyAlignment="1">
      <alignment horizontal="center" vertical="center"/>
    </xf>
    <xf numFmtId="0" fontId="0" fillId="0" borderId="108" xfId="0" applyFill="1" applyBorder="1" applyAlignment="1">
      <alignment horizontal="center" vertical="center"/>
    </xf>
    <xf numFmtId="0" fontId="0" fillId="0" borderId="45" xfId="0" applyFill="1" applyBorder="1" applyAlignment="1">
      <alignment horizontal="center" vertical="center" wrapText="1"/>
    </xf>
    <xf numFmtId="0" fontId="0" fillId="0" borderId="80" xfId="0" applyFill="1" applyBorder="1" applyAlignment="1">
      <alignment horizontal="center" vertical="center"/>
    </xf>
    <xf numFmtId="0" fontId="0" fillId="0" borderId="90" xfId="0" applyFill="1" applyBorder="1" applyAlignment="1">
      <alignment horizontal="center" vertical="center"/>
    </xf>
    <xf numFmtId="0" fontId="0" fillId="0" borderId="97" xfId="0" applyFill="1" applyBorder="1" applyAlignment="1">
      <alignment horizontal="center" vertical="center"/>
    </xf>
    <xf numFmtId="38" fontId="0" fillId="3" borderId="99" xfId="8" applyFont="1" applyFill="1" applyBorder="1" applyAlignment="1">
      <alignment horizontal="center" vertical="center"/>
    </xf>
    <xf numFmtId="38" fontId="0" fillId="3" borderId="4" xfId="8" applyFont="1" applyFill="1" applyBorder="1" applyAlignment="1">
      <alignment horizontal="center" vertical="center"/>
    </xf>
    <xf numFmtId="38" fontId="0" fillId="3" borderId="69" xfId="8" applyFont="1" applyFill="1" applyBorder="1" applyAlignment="1">
      <alignment horizontal="center" vertical="center"/>
    </xf>
    <xf numFmtId="0" fontId="0" fillId="0" borderId="47" xfId="0" applyFill="1" applyBorder="1" applyAlignment="1">
      <alignment horizontal="center" vertical="center"/>
    </xf>
    <xf numFmtId="0" fontId="0" fillId="0" borderId="6" xfId="0" applyFill="1" applyBorder="1" applyAlignment="1">
      <alignment horizontal="center" vertical="center"/>
    </xf>
    <xf numFmtId="0" fontId="0" fillId="0" borderId="100" xfId="0" applyFill="1" applyBorder="1" applyAlignment="1">
      <alignment horizontal="center" vertical="center"/>
    </xf>
    <xf numFmtId="0" fontId="0" fillId="3" borderId="99" xfId="0" applyFill="1" applyBorder="1" applyAlignment="1">
      <alignment horizontal="center" vertical="center"/>
    </xf>
    <xf numFmtId="0" fontId="0" fillId="3" borderId="4" xfId="0" applyFill="1" applyBorder="1" applyAlignment="1">
      <alignment horizontal="center" vertical="center"/>
    </xf>
    <xf numFmtId="0" fontId="0" fillId="3" borderId="69" xfId="0" applyFill="1" applyBorder="1" applyAlignment="1">
      <alignment horizontal="center" vertical="center"/>
    </xf>
    <xf numFmtId="0" fontId="0" fillId="0" borderId="99" xfId="0" applyFill="1" applyBorder="1" applyAlignment="1">
      <alignment horizontal="center"/>
    </xf>
    <xf numFmtId="0" fontId="0" fillId="0" borderId="11" xfId="0" applyFill="1" applyBorder="1" applyAlignment="1">
      <alignment horizontal="center"/>
    </xf>
    <xf numFmtId="0" fontId="0" fillId="0" borderId="45" xfId="0" applyFill="1" applyBorder="1" applyAlignment="1">
      <alignment horizontal="center" vertical="center"/>
    </xf>
    <xf numFmtId="0" fontId="0" fillId="0" borderId="4" xfId="0" applyFill="1" applyBorder="1" applyAlignment="1">
      <alignment horizontal="center"/>
    </xf>
    <xf numFmtId="0" fontId="0" fillId="0" borderId="0" xfId="0" applyFill="1" applyBorder="1" applyAlignment="1">
      <alignment horizontal="center"/>
    </xf>
    <xf numFmtId="0" fontId="0" fillId="0" borderId="48" xfId="0" applyFill="1" applyBorder="1" applyAlignment="1">
      <alignment horizontal="center" vertical="center"/>
    </xf>
    <xf numFmtId="0" fontId="24" fillId="0" borderId="0" xfId="0" applyFont="1" applyAlignment="1">
      <alignment horizontal="center" vertical="center"/>
    </xf>
    <xf numFmtId="0" fontId="0" fillId="0" borderId="0"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34" xfId="0" applyBorder="1" applyAlignment="1">
      <alignment horizontal="left"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9" xfId="0" applyFill="1" applyBorder="1" applyAlignment="1">
      <alignment horizontal="left" vertical="center" wrapText="1"/>
    </xf>
    <xf numFmtId="0" fontId="0" fillId="0" borderId="1" xfId="0" applyFill="1" applyBorder="1" applyAlignment="1">
      <alignment horizontal="center" vertical="top"/>
    </xf>
    <xf numFmtId="0" fontId="0" fillId="0" borderId="2" xfId="0" applyFill="1" applyBorder="1" applyAlignment="1">
      <alignment horizontal="center" vertical="top"/>
    </xf>
    <xf numFmtId="0" fontId="0" fillId="0" borderId="39" xfId="0" applyFill="1" applyBorder="1" applyAlignment="1">
      <alignment horizontal="center" vertical="top"/>
    </xf>
    <xf numFmtId="0" fontId="0" fillId="0" borderId="4" xfId="0" applyFill="1" applyBorder="1" applyAlignment="1">
      <alignment horizontal="center" vertical="top"/>
    </xf>
    <xf numFmtId="0" fontId="0" fillId="0" borderId="0" xfId="0" applyFill="1" applyBorder="1" applyAlignment="1">
      <alignment horizontal="center" vertical="top"/>
    </xf>
    <xf numFmtId="0" fontId="0" fillId="0" borderId="22" xfId="0" applyFill="1" applyBorder="1" applyAlignment="1">
      <alignment horizontal="center" vertical="top"/>
    </xf>
    <xf numFmtId="0" fontId="0" fillId="0" borderId="7" xfId="0" applyFill="1" applyBorder="1" applyAlignment="1">
      <alignment horizontal="center" vertical="top"/>
    </xf>
    <xf numFmtId="0" fontId="0" fillId="0" borderId="8" xfId="0" applyFill="1" applyBorder="1" applyAlignment="1">
      <alignment horizontal="center" vertical="top"/>
    </xf>
    <xf numFmtId="0" fontId="0" fillId="0" borderId="34" xfId="0" applyFill="1" applyBorder="1" applyAlignment="1">
      <alignment horizontal="center" vertical="top"/>
    </xf>
    <xf numFmtId="0" fontId="0" fillId="0" borderId="69" xfId="0" applyFill="1" applyBorder="1" applyAlignment="1">
      <alignment horizontal="left" vertical="center" wrapText="1"/>
    </xf>
    <xf numFmtId="0" fontId="0" fillId="0" borderId="100" xfId="0" applyFill="1" applyBorder="1" applyAlignment="1">
      <alignment horizontal="left" vertical="center" wrapText="1"/>
    </xf>
    <xf numFmtId="0" fontId="0" fillId="0" borderId="69" xfId="0" applyFill="1" applyBorder="1" applyAlignment="1">
      <alignment horizontal="center" vertical="top"/>
    </xf>
    <xf numFmtId="0" fontId="0" fillId="0" borderId="26" xfId="0" applyFill="1" applyBorder="1" applyAlignment="1">
      <alignment horizontal="center" vertical="top"/>
    </xf>
    <xf numFmtId="0" fontId="0" fillId="0" borderId="27" xfId="0" applyFill="1" applyBorder="1" applyAlignment="1">
      <alignment horizontal="center" vertical="top"/>
    </xf>
    <xf numFmtId="0" fontId="48" fillId="0" borderId="10" xfId="0" applyFont="1" applyFill="1" applyBorder="1" applyAlignment="1">
      <alignment horizontal="center" vertical="top"/>
    </xf>
    <xf numFmtId="0" fontId="48" fillId="0" borderId="11" xfId="0" applyFont="1" applyFill="1" applyBorder="1" applyAlignment="1">
      <alignment horizontal="center" vertical="top"/>
    </xf>
    <xf numFmtId="0" fontId="48" fillId="0" borderId="12" xfId="0" applyFont="1" applyFill="1" applyBorder="1" applyAlignment="1">
      <alignment horizontal="center" vertical="top"/>
    </xf>
    <xf numFmtId="0" fontId="48" fillId="0" borderId="21" xfId="0" applyFont="1" applyFill="1" applyBorder="1" applyAlignment="1">
      <alignment horizontal="center" vertical="top"/>
    </xf>
    <xf numFmtId="0" fontId="48" fillId="0" borderId="0" xfId="0" applyFont="1" applyFill="1" applyBorder="1" applyAlignment="1">
      <alignment horizontal="center" vertical="top"/>
    </xf>
    <xf numFmtId="0" fontId="48" fillId="0" borderId="22" xfId="0" applyFont="1" applyFill="1" applyBorder="1" applyAlignment="1">
      <alignment horizontal="center" vertical="top"/>
    </xf>
    <xf numFmtId="0" fontId="48" fillId="0" borderId="25" xfId="0" applyFont="1" applyFill="1" applyBorder="1" applyAlignment="1">
      <alignment horizontal="center" vertical="top"/>
    </xf>
    <xf numFmtId="0" fontId="48" fillId="0" borderId="26" xfId="0" applyFont="1" applyFill="1" applyBorder="1" applyAlignment="1">
      <alignment horizontal="center" vertical="top"/>
    </xf>
    <xf numFmtId="0" fontId="48" fillId="0" borderId="27" xfId="0" applyFont="1" applyFill="1" applyBorder="1" applyAlignment="1">
      <alignment horizontal="center" vertical="top"/>
    </xf>
    <xf numFmtId="0" fontId="0" fillId="0" borderId="2" xfId="0" applyFill="1" applyBorder="1" applyAlignment="1">
      <alignment horizontal="left" vertical="center" wrapText="1"/>
    </xf>
    <xf numFmtId="0" fontId="0" fillId="0" borderId="0" xfId="0" applyFill="1" applyBorder="1" applyAlignment="1">
      <alignment horizontal="left" vertical="center" wrapText="1"/>
    </xf>
    <xf numFmtId="0" fontId="0" fillId="0" borderId="8" xfId="0" applyFill="1" applyBorder="1" applyAlignment="1">
      <alignment horizontal="left" vertical="center" wrapText="1"/>
    </xf>
    <xf numFmtId="0" fontId="0" fillId="0" borderId="69"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71" xfId="0" applyBorder="1" applyAlignment="1">
      <alignment horizontal="right"/>
    </xf>
    <xf numFmtId="0" fontId="0" fillId="0" borderId="48" xfId="0" applyBorder="1" applyAlignment="1">
      <alignment horizontal="right"/>
    </xf>
    <xf numFmtId="0" fontId="0" fillId="0" borderId="81" xfId="0" applyBorder="1" applyAlignment="1">
      <alignment horizontal="right"/>
    </xf>
    <xf numFmtId="0" fontId="0" fillId="0" borderId="33" xfId="0" applyBorder="1" applyAlignment="1">
      <alignment horizontal="right"/>
    </xf>
    <xf numFmtId="0" fontId="0" fillId="0" borderId="0" xfId="0" applyFont="1" applyAlignment="1">
      <alignment horizontal="center" vertical="center"/>
    </xf>
    <xf numFmtId="0" fontId="7" fillId="0" borderId="0" xfId="0" applyFont="1" applyBorder="1" applyAlignment="1">
      <alignment horizontal="center" vertical="center"/>
    </xf>
    <xf numFmtId="0" fontId="17" fillId="0" borderId="81" xfId="0" applyFont="1" applyBorder="1" applyAlignment="1">
      <alignment horizontal="center" vertical="center"/>
    </xf>
    <xf numFmtId="0" fontId="17" fillId="0" borderId="28" xfId="0" applyFont="1" applyBorder="1" applyAlignment="1">
      <alignment horizontal="center" vertical="center"/>
    </xf>
    <xf numFmtId="0" fontId="7" fillId="0" borderId="0" xfId="0" applyFont="1" applyBorder="1" applyAlignment="1">
      <alignment horizontal="center" vertical="top"/>
    </xf>
    <xf numFmtId="0" fontId="0" fillId="0" borderId="0" xfId="0" applyFont="1" applyBorder="1" applyAlignment="1">
      <alignment horizont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38" fontId="67" fillId="2" borderId="226" xfId="2" applyFont="1" applyFill="1" applyBorder="1" applyAlignment="1">
      <alignment horizontal="center" vertical="center"/>
    </xf>
    <xf numFmtId="38" fontId="67" fillId="2" borderId="227" xfId="2" applyFont="1" applyFill="1" applyBorder="1" applyAlignment="1">
      <alignment horizontal="center" vertical="center"/>
    </xf>
    <xf numFmtId="38" fontId="67" fillId="2" borderId="228" xfId="2" applyFont="1" applyFill="1" applyBorder="1" applyAlignment="1">
      <alignment horizontal="center" vertical="center"/>
    </xf>
    <xf numFmtId="1" fontId="0" fillId="0" borderId="81" xfId="0" applyNumberFormat="1" applyFont="1" applyFill="1" applyBorder="1" applyAlignment="1">
      <alignment horizontal="center" vertical="center"/>
    </xf>
    <xf numFmtId="1" fontId="0" fillId="0" borderId="33" xfId="0" applyNumberFormat="1" applyFont="1" applyFill="1" applyBorder="1" applyAlignment="1">
      <alignment horizontal="center" vertical="center"/>
    </xf>
    <xf numFmtId="1" fontId="0" fillId="0" borderId="28" xfId="0" applyNumberFormat="1" applyFont="1" applyFill="1" applyBorder="1" applyAlignment="1">
      <alignment horizontal="center" vertical="center"/>
    </xf>
    <xf numFmtId="0" fontId="0" fillId="0" borderId="5" xfId="0" applyFont="1" applyFill="1" applyBorder="1" applyAlignment="1">
      <alignment horizontal="center" vertical="center"/>
    </xf>
    <xf numFmtId="9" fontId="0" fillId="0" borderId="81" xfId="0" applyNumberFormat="1" applyFont="1" applyFill="1" applyBorder="1" applyAlignment="1">
      <alignment horizontal="center" vertical="center"/>
    </xf>
    <xf numFmtId="9" fontId="0" fillId="0" borderId="33" xfId="0" applyNumberFormat="1" applyFont="1" applyFill="1" applyBorder="1" applyAlignment="1">
      <alignment horizontal="center" vertical="center"/>
    </xf>
    <xf numFmtId="9" fontId="0" fillId="0" borderId="28" xfId="0" applyNumberFormat="1" applyFont="1" applyFill="1" applyBorder="1" applyAlignment="1">
      <alignment horizontal="center" vertical="center"/>
    </xf>
    <xf numFmtId="0" fontId="0" fillId="0" borderId="81" xfId="0" applyFont="1" applyFill="1" applyBorder="1" applyAlignment="1">
      <alignment horizontal="left" vertical="center"/>
    </xf>
    <xf numFmtId="0" fontId="0" fillId="0" borderId="33" xfId="0" applyFont="1" applyFill="1" applyBorder="1" applyAlignment="1">
      <alignment horizontal="left" vertical="center"/>
    </xf>
    <xf numFmtId="0" fontId="0" fillId="0" borderId="8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Alignment="1">
      <alignment horizontal="right" vertical="center"/>
    </xf>
    <xf numFmtId="0" fontId="0" fillId="0" borderId="33" xfId="0" applyFont="1" applyBorder="1" applyAlignment="1">
      <alignment horizontal="center" vertical="center"/>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2" borderId="81"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8" xfId="0" applyFont="1" applyFill="1" applyBorder="1" applyAlignment="1">
      <alignment horizontal="center" vertical="center"/>
    </xf>
    <xf numFmtId="38" fontId="0" fillId="2" borderId="5" xfId="8" applyFont="1" applyFill="1" applyBorder="1" applyAlignment="1">
      <alignment horizontal="right" vertical="center"/>
    </xf>
    <xf numFmtId="38" fontId="0" fillId="2" borderId="81" xfId="8" applyFont="1" applyFill="1" applyBorder="1" applyAlignment="1">
      <alignment horizontal="right" vertical="center"/>
    </xf>
    <xf numFmtId="0" fontId="24" fillId="0" borderId="0" xfId="0" applyFont="1" applyBorder="1" applyAlignment="1">
      <alignment horizontal="center" vertical="center"/>
    </xf>
    <xf numFmtId="0" fontId="0" fillId="2" borderId="81" xfId="0" applyFont="1" applyFill="1" applyBorder="1" applyAlignment="1">
      <alignment horizontal="left" vertical="center"/>
    </xf>
    <xf numFmtId="0" fontId="0" fillId="2" borderId="33" xfId="0" applyFont="1" applyFill="1" applyBorder="1" applyAlignment="1">
      <alignment horizontal="left" vertical="center"/>
    </xf>
    <xf numFmtId="0" fontId="0" fillId="2" borderId="28" xfId="0" applyFont="1" applyFill="1" applyBorder="1" applyAlignment="1">
      <alignment horizontal="left" vertical="center"/>
    </xf>
    <xf numFmtId="0" fontId="0" fillId="2" borderId="5" xfId="0" applyFont="1" applyFill="1" applyBorder="1" applyAlignment="1">
      <alignment horizontal="center" vertical="center"/>
    </xf>
    <xf numFmtId="0" fontId="40" fillId="2" borderId="33" xfId="0" applyFont="1" applyFill="1" applyBorder="1" applyAlignment="1">
      <alignment horizontal="center" vertical="center"/>
    </xf>
    <xf numFmtId="0" fontId="40" fillId="2" borderId="28" xfId="0" applyFont="1" applyFill="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top" wrapText="1"/>
    </xf>
    <xf numFmtId="0" fontId="0" fillId="0" borderId="0" xfId="0" applyFont="1" applyBorder="1" applyAlignment="1">
      <alignment horizontal="center" vertical="top"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8" fillId="0" borderId="8" xfId="0" applyFont="1" applyBorder="1" applyAlignment="1">
      <alignment horizontal="left" vertical="top" wrapText="1"/>
    </xf>
    <xf numFmtId="0" fontId="8" fillId="0" borderId="0" xfId="0" quotePrefix="1" applyFont="1" applyBorder="1" applyAlignment="1">
      <alignment horizontal="left" vertical="center"/>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0" xfId="0" applyFont="1" applyBorder="1" applyAlignment="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xf numFmtId="0" fontId="93" fillId="0" borderId="0" xfId="4" applyFont="1" applyAlignment="1">
      <alignment horizontal="center" vertical="center"/>
    </xf>
    <xf numFmtId="0" fontId="10" fillId="6" borderId="18" xfId="4" applyFont="1" applyFill="1" applyBorder="1" applyAlignment="1">
      <alignment horizontal="center" vertical="center"/>
    </xf>
    <xf numFmtId="0" fontId="10" fillId="6" borderId="20" xfId="4" applyFont="1" applyFill="1" applyBorder="1" applyAlignment="1">
      <alignment horizontal="center" vertical="center"/>
    </xf>
    <xf numFmtId="0" fontId="25" fillId="6" borderId="97" xfId="4" applyFont="1" applyFill="1" applyBorder="1" applyAlignment="1">
      <alignment horizontal="center" vertical="center"/>
    </xf>
    <xf numFmtId="0" fontId="25" fillId="6" borderId="46" xfId="4" applyFont="1" applyFill="1" applyBorder="1" applyAlignment="1">
      <alignment horizontal="center" vertical="center"/>
    </xf>
    <xf numFmtId="0" fontId="10" fillId="6" borderId="111" xfId="4" applyFont="1" applyFill="1" applyBorder="1" applyAlignment="1">
      <alignment horizontal="center" vertical="center"/>
    </xf>
    <xf numFmtId="0" fontId="10" fillId="6" borderId="98" xfId="4" applyFont="1" applyFill="1" applyBorder="1" applyAlignment="1">
      <alignment horizontal="center" vertical="center"/>
    </xf>
    <xf numFmtId="0" fontId="10" fillId="6" borderId="116" xfId="4" applyFont="1" applyFill="1" applyBorder="1" applyAlignment="1">
      <alignment horizontal="center" vertical="center" shrinkToFit="1"/>
    </xf>
    <xf numFmtId="0" fontId="10" fillId="6" borderId="13" xfId="4" applyFont="1" applyFill="1" applyBorder="1" applyAlignment="1">
      <alignment horizontal="center" vertical="center" shrinkToFit="1"/>
    </xf>
    <xf numFmtId="0" fontId="10" fillId="6" borderId="13" xfId="4" applyFont="1" applyFill="1" applyBorder="1" applyAlignment="1">
      <alignment horizontal="center" vertical="center"/>
    </xf>
    <xf numFmtId="0" fontId="10" fillId="6" borderId="14" xfId="4" applyFont="1" applyFill="1" applyBorder="1" applyAlignment="1">
      <alignment horizontal="center" vertical="center"/>
    </xf>
    <xf numFmtId="0" fontId="25" fillId="6" borderId="98" xfId="4" applyFont="1" applyFill="1" applyBorder="1" applyAlignment="1">
      <alignment horizontal="center" vertical="center"/>
    </xf>
    <xf numFmtId="0" fontId="26" fillId="0" borderId="102" xfId="4" applyFont="1" applyBorder="1" applyAlignment="1">
      <alignment horizontal="center" vertical="center"/>
    </xf>
    <xf numFmtId="0" fontId="26" fillId="0" borderId="104" xfId="4" applyFont="1" applyBorder="1" applyAlignment="1">
      <alignment horizontal="center" vertical="center"/>
    </xf>
    <xf numFmtId="0" fontId="10" fillId="4" borderId="18" xfId="4" applyFont="1" applyFill="1" applyBorder="1" applyAlignment="1">
      <alignment horizontal="center" vertical="center"/>
    </xf>
    <xf numFmtId="0" fontId="10" fillId="4" borderId="20" xfId="4" applyFont="1" applyFill="1" applyBorder="1" applyAlignment="1">
      <alignment horizontal="center" vertical="center"/>
    </xf>
    <xf numFmtId="0" fontId="77" fillId="6" borderId="51" xfId="4" applyFont="1" applyFill="1" applyBorder="1" applyAlignment="1">
      <alignment horizontal="center" vertical="center"/>
    </xf>
    <xf numFmtId="0" fontId="25" fillId="0" borderId="3" xfId="4" applyFont="1" applyFill="1" applyBorder="1" applyAlignment="1">
      <alignment horizontal="center" vertical="center"/>
    </xf>
    <xf numFmtId="0" fontId="25" fillId="0" borderId="16" xfId="4" applyFont="1" applyFill="1" applyBorder="1" applyAlignment="1">
      <alignment horizontal="center" vertical="center"/>
    </xf>
    <xf numFmtId="0" fontId="25" fillId="0" borderId="17" xfId="4" applyFont="1" applyFill="1" applyBorder="1" applyAlignment="1">
      <alignment horizontal="center" vertical="center"/>
    </xf>
    <xf numFmtId="0" fontId="25" fillId="0" borderId="44" xfId="4" applyFont="1" applyFill="1" applyBorder="1" applyAlignment="1">
      <alignment horizontal="center" vertical="center"/>
    </xf>
    <xf numFmtId="0" fontId="25" fillId="0" borderId="193" xfId="4" applyFont="1" applyFill="1" applyBorder="1" applyAlignment="1">
      <alignment horizontal="center" vertical="center"/>
    </xf>
    <xf numFmtId="0" fontId="25" fillId="0" borderId="194" xfId="4" applyFont="1" applyFill="1" applyBorder="1" applyAlignment="1">
      <alignment horizontal="center" vertical="center"/>
    </xf>
    <xf numFmtId="0" fontId="25" fillId="0" borderId="9" xfId="4" applyFont="1" applyFill="1" applyBorder="1" applyAlignment="1">
      <alignment horizontal="center" vertical="center"/>
    </xf>
    <xf numFmtId="0" fontId="25" fillId="0" borderId="23" xfId="4" applyFont="1" applyFill="1" applyBorder="1" applyAlignment="1">
      <alignment horizontal="center" vertical="center"/>
    </xf>
    <xf numFmtId="0" fontId="25" fillId="0" borderId="24" xfId="4" applyFont="1" applyFill="1" applyBorder="1" applyAlignment="1">
      <alignment horizontal="center" vertical="center"/>
    </xf>
    <xf numFmtId="0" fontId="77" fillId="6" borderId="73" xfId="4" applyFont="1" applyFill="1" applyBorder="1" applyAlignment="1">
      <alignment horizontal="center" vertical="center"/>
    </xf>
    <xf numFmtId="0" fontId="77" fillId="6" borderId="42" xfId="4" applyFont="1" applyFill="1" applyBorder="1" applyAlignment="1">
      <alignment horizontal="center" vertical="center"/>
    </xf>
    <xf numFmtId="0" fontId="77" fillId="6" borderId="52" xfId="4" applyFont="1" applyFill="1" applyBorder="1" applyAlignment="1">
      <alignment horizontal="center" vertical="center"/>
    </xf>
    <xf numFmtId="0" fontId="77" fillId="6" borderId="5" xfId="4" applyFont="1" applyFill="1" applyBorder="1" applyAlignment="1">
      <alignment horizontal="center" vertical="center"/>
    </xf>
    <xf numFmtId="0" fontId="25" fillId="0" borderId="11" xfId="4" applyFont="1" applyBorder="1" applyAlignment="1">
      <alignment horizontal="center" vertical="center"/>
    </xf>
    <xf numFmtId="0" fontId="25" fillId="0" borderId="69" xfId="4" applyFont="1" applyFill="1" applyBorder="1" applyAlignment="1">
      <alignment horizontal="center" vertical="center"/>
    </xf>
    <xf numFmtId="0" fontId="25" fillId="0" borderId="26" xfId="4" applyFont="1" applyFill="1" applyBorder="1" applyAlignment="1">
      <alignment horizontal="center" vertical="center"/>
    </xf>
    <xf numFmtId="0" fontId="25" fillId="0" borderId="100" xfId="4" applyFont="1" applyFill="1" applyBorder="1" applyAlignment="1">
      <alignment horizontal="center" vertical="center"/>
    </xf>
    <xf numFmtId="0" fontId="25" fillId="0" borderId="25" xfId="4" applyFont="1" applyFill="1" applyBorder="1" applyAlignment="1">
      <alignment horizontal="center" vertical="center"/>
    </xf>
    <xf numFmtId="0" fontId="77" fillId="6" borderId="81" xfId="4" applyFont="1" applyFill="1" applyBorder="1" applyAlignment="1">
      <alignment horizontal="center" vertical="center"/>
    </xf>
    <xf numFmtId="0" fontId="77" fillId="6" borderId="33" xfId="4" applyFont="1" applyFill="1" applyBorder="1" applyAlignment="1">
      <alignment horizontal="center" vertical="center"/>
    </xf>
    <xf numFmtId="0" fontId="77" fillId="6" borderId="28" xfId="4" applyFont="1" applyFill="1" applyBorder="1" applyAlignment="1">
      <alignment horizontal="center" vertical="center"/>
    </xf>
    <xf numFmtId="0" fontId="25" fillId="0" borderId="28" xfId="4" applyFont="1" applyFill="1" applyBorder="1" applyAlignment="1">
      <alignment horizontal="center" vertical="center"/>
    </xf>
    <xf numFmtId="0" fontId="25" fillId="0" borderId="5" xfId="4" applyFont="1" applyFill="1" applyBorder="1" applyAlignment="1">
      <alignment horizontal="center" vertical="center"/>
    </xf>
    <xf numFmtId="0" fontId="25" fillId="0" borderId="14" xfId="4" applyFont="1" applyFill="1" applyBorder="1" applyAlignment="1">
      <alignment horizontal="center" vertical="center"/>
    </xf>
    <xf numFmtId="0" fontId="77" fillId="6" borderId="7" xfId="4" applyFont="1" applyFill="1" applyBorder="1" applyAlignment="1">
      <alignment horizontal="center" vertical="center"/>
    </xf>
    <xf numFmtId="0" fontId="77" fillId="6" borderId="8" xfId="4" applyFont="1" applyFill="1" applyBorder="1" applyAlignment="1">
      <alignment horizontal="center" vertical="center"/>
    </xf>
    <xf numFmtId="0" fontId="77" fillId="6" borderId="9" xfId="4" applyFont="1" applyFill="1" applyBorder="1" applyAlignment="1">
      <alignment horizontal="center" vertical="center"/>
    </xf>
    <xf numFmtId="0" fontId="77" fillId="6" borderId="23" xfId="4" applyFont="1" applyFill="1" applyBorder="1" applyAlignment="1">
      <alignment horizontal="center" vertical="center"/>
    </xf>
    <xf numFmtId="0" fontId="25" fillId="0" borderId="5" xfId="4" applyFont="1" applyFill="1" applyBorder="1" applyAlignment="1">
      <alignment horizontal="center" vertical="center" wrapText="1"/>
    </xf>
    <xf numFmtId="0" fontId="25" fillId="0" borderId="51" xfId="4" applyFont="1" applyFill="1" applyBorder="1" applyAlignment="1">
      <alignment horizontal="center" vertical="center" wrapText="1"/>
    </xf>
    <xf numFmtId="0" fontId="25" fillId="0" borderId="1" xfId="4" applyFont="1" applyFill="1" applyBorder="1" applyAlignment="1">
      <alignment horizontal="center" vertical="center" wrapText="1"/>
    </xf>
    <xf numFmtId="0" fontId="25" fillId="0" borderId="2" xfId="4" applyFont="1" applyFill="1" applyBorder="1" applyAlignment="1">
      <alignment horizontal="center" vertical="center" wrapText="1"/>
    </xf>
    <xf numFmtId="0" fontId="25" fillId="0" borderId="3" xfId="4" applyFont="1" applyFill="1" applyBorder="1" applyAlignment="1">
      <alignment horizontal="center" vertical="center" wrapText="1"/>
    </xf>
    <xf numFmtId="0" fontId="25" fillId="0" borderId="53" xfId="4" applyFont="1" applyFill="1" applyBorder="1" applyAlignment="1">
      <alignment horizontal="center" vertical="center" wrapText="1"/>
    </xf>
    <xf numFmtId="0" fontId="25" fillId="0" borderId="41" xfId="4" applyFont="1" applyFill="1" applyBorder="1" applyAlignment="1">
      <alignment horizontal="center" vertical="center" wrapText="1"/>
    </xf>
    <xf numFmtId="0" fontId="25" fillId="0" borderId="72" xfId="4" applyFont="1" applyFill="1" applyBorder="1" applyAlignment="1">
      <alignment horizontal="center" vertical="center" wrapText="1"/>
    </xf>
    <xf numFmtId="0" fontId="25" fillId="0" borderId="10" xfId="4" applyFont="1" applyFill="1" applyBorder="1" applyAlignment="1">
      <alignment horizontal="center" vertical="center"/>
    </xf>
    <xf numFmtId="0" fontId="25" fillId="0" borderId="11" xfId="4" applyFont="1" applyFill="1" applyBorder="1" applyAlignment="1">
      <alignment horizontal="center" vertical="center"/>
    </xf>
    <xf numFmtId="0" fontId="25" fillId="0" borderId="47" xfId="4" applyFont="1" applyFill="1" applyBorder="1" applyAlignment="1">
      <alignment horizontal="center" vertical="center"/>
    </xf>
    <xf numFmtId="0" fontId="25" fillId="0" borderId="21" xfId="4" applyFont="1" applyFill="1" applyBorder="1" applyAlignment="1">
      <alignment horizontal="center" vertical="center"/>
    </xf>
    <xf numFmtId="0" fontId="25" fillId="0" borderId="0" xfId="4" applyFont="1" applyFill="1" applyBorder="1" applyAlignment="1">
      <alignment horizontal="center" vertical="center"/>
    </xf>
    <xf numFmtId="0" fontId="25" fillId="0" borderId="6" xfId="4" applyFont="1" applyFill="1" applyBorder="1" applyAlignment="1">
      <alignment horizontal="center" vertical="center"/>
    </xf>
    <xf numFmtId="0" fontId="25" fillId="0" borderId="40" xfId="4" applyFont="1" applyFill="1" applyBorder="1" applyAlignment="1">
      <alignment horizontal="center" vertical="center"/>
    </xf>
    <xf numFmtId="0" fontId="25" fillId="0" borderId="41" xfId="4" applyFont="1" applyFill="1" applyBorder="1" applyAlignment="1">
      <alignment horizontal="center" vertical="center"/>
    </xf>
    <xf numFmtId="0" fontId="25" fillId="0" borderId="72" xfId="4" applyFont="1" applyFill="1" applyBorder="1" applyAlignment="1">
      <alignment horizontal="center" vertical="center"/>
    </xf>
    <xf numFmtId="0" fontId="25" fillId="0" borderId="71" xfId="4" applyFont="1" applyFill="1" applyBorder="1" applyAlignment="1">
      <alignment horizontal="center" vertical="center"/>
    </xf>
    <xf numFmtId="0" fontId="25" fillId="0" borderId="48" xfId="4" applyFont="1" applyFill="1" applyBorder="1" applyAlignment="1">
      <alignment horizontal="center" vertical="center"/>
    </xf>
    <xf numFmtId="0" fontId="25" fillId="0" borderId="97" xfId="4" applyFont="1" applyFill="1" applyBorder="1" applyAlignment="1">
      <alignment horizontal="center" vertical="center"/>
    </xf>
    <xf numFmtId="0" fontId="25" fillId="0" borderId="99" xfId="4" applyFont="1" applyFill="1" applyBorder="1" applyAlignment="1">
      <alignment horizontal="center" vertical="center"/>
    </xf>
    <xf numFmtId="0" fontId="25" fillId="0" borderId="12" xfId="4" applyFont="1" applyFill="1" applyBorder="1" applyAlignment="1">
      <alignment horizontal="center" vertical="center"/>
    </xf>
    <xf numFmtId="0" fontId="25" fillId="0" borderId="22" xfId="4" applyFont="1" applyFill="1" applyBorder="1" applyAlignment="1">
      <alignment horizontal="center" vertical="center"/>
    </xf>
    <xf numFmtId="0" fontId="25" fillId="0" borderId="109" xfId="4" applyFont="1" applyFill="1" applyBorder="1" applyAlignment="1">
      <alignment horizontal="center" vertical="center"/>
    </xf>
    <xf numFmtId="0" fontId="29" fillId="0" borderId="1" xfId="4" applyFont="1" applyFill="1" applyBorder="1" applyAlignment="1">
      <alignment horizontal="center" vertical="center" wrapText="1"/>
    </xf>
    <xf numFmtId="0" fontId="29" fillId="0" borderId="2" xfId="4" applyFont="1" applyFill="1" applyBorder="1" applyAlignment="1">
      <alignment horizontal="center" vertical="center" wrapText="1"/>
    </xf>
    <xf numFmtId="0" fontId="29" fillId="0" borderId="3" xfId="4" applyFont="1" applyFill="1" applyBorder="1" applyAlignment="1">
      <alignment horizontal="center" vertical="center" wrapText="1"/>
    </xf>
    <xf numFmtId="0" fontId="29" fillId="0" borderId="53" xfId="4" applyFont="1" applyFill="1" applyBorder="1" applyAlignment="1">
      <alignment horizontal="center" vertical="center" wrapText="1"/>
    </xf>
    <xf numFmtId="0" fontId="29" fillId="0" borderId="41" xfId="4" applyFont="1" applyFill="1" applyBorder="1" applyAlignment="1">
      <alignment horizontal="center" vertical="center" wrapText="1"/>
    </xf>
    <xf numFmtId="0" fontId="29" fillId="0" borderId="72" xfId="4" applyFont="1" applyFill="1" applyBorder="1" applyAlignment="1">
      <alignment horizontal="center" vertical="center" wrapText="1"/>
    </xf>
    <xf numFmtId="0" fontId="31" fillId="0" borderId="0" xfId="5" applyFont="1" applyBorder="1" applyAlignment="1">
      <alignment vertical="center"/>
    </xf>
    <xf numFmtId="0" fontId="31" fillId="0" borderId="0" xfId="5" applyFont="1" applyFill="1" applyBorder="1" applyAlignment="1">
      <alignment vertical="center"/>
    </xf>
    <xf numFmtId="0" fontId="22" fillId="0" borderId="0" xfId="5" applyAlignment="1">
      <alignment horizontal="center"/>
    </xf>
    <xf numFmtId="0" fontId="22" fillId="0" borderId="13" xfId="5" applyBorder="1" applyAlignment="1">
      <alignment vertical="center"/>
    </xf>
    <xf numFmtId="0" fontId="22" fillId="0" borderId="5" xfId="5" applyBorder="1" applyAlignment="1">
      <alignment vertical="center"/>
    </xf>
    <xf numFmtId="0" fontId="22" fillId="0" borderId="5" xfId="5" applyBorder="1" applyAlignment="1">
      <alignment horizontal="center" vertical="center"/>
    </xf>
    <xf numFmtId="0" fontId="22" fillId="0" borderId="14" xfId="5" applyBorder="1" applyAlignment="1">
      <alignment horizontal="center" vertical="center"/>
    </xf>
    <xf numFmtId="0" fontId="26" fillId="2" borderId="37" xfId="5" applyFont="1" applyFill="1" applyBorder="1" applyAlignment="1">
      <alignment vertical="center" wrapText="1"/>
    </xf>
    <xf numFmtId="0" fontId="26" fillId="2" borderId="3" xfId="5" applyFont="1" applyFill="1" applyBorder="1" applyAlignment="1">
      <alignment vertical="center"/>
    </xf>
    <xf numFmtId="0" fontId="26" fillId="2" borderId="21" xfId="5" applyFont="1" applyFill="1" applyBorder="1" applyAlignment="1">
      <alignment vertical="center"/>
    </xf>
    <xf numFmtId="0" fontId="26" fillId="2" borderId="6" xfId="5" applyFont="1" applyFill="1" applyBorder="1" applyAlignment="1">
      <alignment vertical="center"/>
    </xf>
    <xf numFmtId="0" fontId="26" fillId="2" borderId="25" xfId="5" applyFont="1" applyFill="1" applyBorder="1" applyAlignment="1">
      <alignment vertical="center"/>
    </xf>
    <xf numFmtId="0" fontId="26" fillId="2" borderId="100" xfId="5" applyFont="1" applyFill="1" applyBorder="1" applyAlignment="1">
      <alignment vertical="center"/>
    </xf>
    <xf numFmtId="0" fontId="22" fillId="2" borderId="5" xfId="5" applyFill="1" applyBorder="1" applyAlignment="1">
      <alignment horizontal="left" vertical="center"/>
    </xf>
    <xf numFmtId="0" fontId="22" fillId="2" borderId="14" xfId="5" applyFill="1" applyBorder="1" applyAlignment="1">
      <alignment horizontal="left" vertical="center"/>
    </xf>
    <xf numFmtId="0" fontId="22" fillId="2" borderId="19" xfId="5" applyFill="1" applyBorder="1" applyAlignment="1">
      <alignment horizontal="left" vertical="center"/>
    </xf>
    <xf numFmtId="0" fontId="22" fillId="2" borderId="20" xfId="5" applyFill="1" applyBorder="1" applyAlignment="1">
      <alignment horizontal="left" vertical="center"/>
    </xf>
    <xf numFmtId="0" fontId="22" fillId="0" borderId="13" xfId="5" applyBorder="1" applyAlignment="1">
      <alignment vertical="center" wrapText="1"/>
    </xf>
    <xf numFmtId="0" fontId="22" fillId="0" borderId="5" xfId="5" applyBorder="1" applyAlignment="1">
      <alignment vertical="center" wrapText="1"/>
    </xf>
    <xf numFmtId="0" fontId="22" fillId="2" borderId="13" xfId="5" applyFill="1" applyBorder="1" applyAlignment="1">
      <alignment vertical="center" wrapText="1"/>
    </xf>
    <xf numFmtId="0" fontId="22" fillId="2" borderId="5" xfId="5" applyFill="1" applyBorder="1" applyAlignment="1">
      <alignment vertical="center" wrapText="1"/>
    </xf>
    <xf numFmtId="0" fontId="22" fillId="2" borderId="5" xfId="5" applyFill="1" applyBorder="1" applyAlignment="1">
      <alignment horizontal="right" vertical="center"/>
    </xf>
    <xf numFmtId="0" fontId="22" fillId="2" borderId="14" xfId="5" applyFill="1" applyBorder="1" applyAlignment="1">
      <alignment horizontal="right" vertical="center"/>
    </xf>
    <xf numFmtId="0" fontId="22" fillId="0" borderId="116" xfId="5" applyBorder="1" applyAlignment="1">
      <alignment vertical="center" wrapText="1"/>
    </xf>
    <xf numFmtId="0" fontId="22" fillId="0" borderId="23" xfId="5" applyBorder="1" applyAlignment="1">
      <alignment vertical="center" wrapText="1"/>
    </xf>
    <xf numFmtId="0" fontId="22" fillId="0" borderId="5" xfId="5" applyBorder="1" applyAlignment="1">
      <alignment horizontal="right" vertical="center"/>
    </xf>
    <xf numFmtId="0" fontId="22" fillId="0" borderId="14" xfId="5" applyBorder="1" applyAlignment="1">
      <alignment horizontal="right" vertical="center"/>
    </xf>
    <xf numFmtId="0" fontId="22" fillId="0" borderId="35" xfId="5" applyBorder="1" applyAlignment="1">
      <alignment vertical="center" wrapText="1"/>
    </xf>
    <xf numFmtId="0" fontId="22" fillId="0" borderId="28" xfId="5" applyBorder="1" applyAlignment="1">
      <alignment vertical="center" wrapText="1"/>
    </xf>
    <xf numFmtId="0" fontId="22" fillId="0" borderId="28" xfId="5" applyBorder="1" applyAlignment="1">
      <alignment vertical="center"/>
    </xf>
    <xf numFmtId="0" fontId="22" fillId="0" borderId="14" xfId="5" applyBorder="1" applyAlignment="1">
      <alignment vertical="center" wrapText="1"/>
    </xf>
    <xf numFmtId="0" fontId="22" fillId="0" borderId="37" xfId="5" applyBorder="1" applyAlignment="1">
      <alignment vertical="center" wrapText="1"/>
    </xf>
    <xf numFmtId="0" fontId="22" fillId="0" borderId="3" xfId="5" applyBorder="1" applyAlignment="1">
      <alignment vertical="center" wrapText="1"/>
    </xf>
    <xf numFmtId="0" fontId="22" fillId="0" borderId="21" xfId="5" applyBorder="1" applyAlignment="1">
      <alignment vertical="center" wrapText="1"/>
    </xf>
    <xf numFmtId="0" fontId="22" fillId="0" borderId="6" xfId="5" applyBorder="1" applyAlignment="1">
      <alignment vertical="center" wrapText="1"/>
    </xf>
    <xf numFmtId="0" fontId="22" fillId="0" borderId="32" xfId="5" applyBorder="1" applyAlignment="1">
      <alignment vertical="center" wrapText="1"/>
    </xf>
    <xf numFmtId="0" fontId="22" fillId="0" borderId="9" xfId="5" applyBorder="1" applyAlignment="1">
      <alignment vertical="center" wrapText="1"/>
    </xf>
    <xf numFmtId="0" fontId="22" fillId="0" borderId="14" xfId="5" applyBorder="1" applyAlignment="1">
      <alignment vertical="center"/>
    </xf>
    <xf numFmtId="0" fontId="22" fillId="0" borderId="116" xfId="5" applyBorder="1" applyAlignment="1">
      <alignment vertical="center"/>
    </xf>
    <xf numFmtId="0" fontId="22" fillId="0" borderId="23" xfId="5" applyBorder="1" applyAlignment="1">
      <alignment vertical="center"/>
    </xf>
    <xf numFmtId="0" fontId="22" fillId="0" borderId="78" xfId="5" applyBorder="1" applyAlignment="1">
      <alignment vertical="center"/>
    </xf>
    <xf numFmtId="0" fontId="22" fillId="0" borderId="117" xfId="5" applyBorder="1" applyAlignment="1">
      <alignment vertical="center"/>
    </xf>
    <xf numFmtId="0" fontId="30" fillId="0" borderId="26" xfId="5" applyFont="1" applyBorder="1" applyAlignment="1">
      <alignment horizontal="center"/>
    </xf>
    <xf numFmtId="0" fontId="22" fillId="0" borderId="46" xfId="5" applyBorder="1" applyAlignment="1">
      <alignment horizontal="center"/>
    </xf>
    <xf numFmtId="0" fontId="22" fillId="0" borderId="98" xfId="5" applyBorder="1" applyAlignment="1">
      <alignment horizontal="center"/>
    </xf>
    <xf numFmtId="0" fontId="22" fillId="0" borderId="91" xfId="5" applyBorder="1" applyAlignment="1">
      <alignment horizontal="center"/>
    </xf>
    <xf numFmtId="0" fontId="22" fillId="0" borderId="92" xfId="5" applyBorder="1" applyAlignment="1">
      <alignment horizontal="center"/>
    </xf>
    <xf numFmtId="0" fontId="22" fillId="0" borderId="152" xfId="5" applyBorder="1" applyAlignment="1">
      <alignment horizontal="center"/>
    </xf>
    <xf numFmtId="0" fontId="31" fillId="0" borderId="112" xfId="5" applyFont="1" applyBorder="1" applyAlignment="1">
      <alignment horizontal="center"/>
    </xf>
    <xf numFmtId="0" fontId="31" fillId="0" borderId="113" xfId="5" applyFont="1" applyBorder="1" applyAlignment="1">
      <alignment horizontal="center"/>
    </xf>
    <xf numFmtId="0" fontId="31" fillId="0" borderId="114" xfId="5" applyFont="1" applyBorder="1" applyAlignment="1">
      <alignment horizontal="center" vertical="center"/>
    </xf>
    <xf numFmtId="0" fontId="31" fillId="0" borderId="115" xfId="5" applyFont="1" applyBorder="1" applyAlignment="1">
      <alignment horizontal="center" vertical="center"/>
    </xf>
    <xf numFmtId="0" fontId="22" fillId="0" borderId="0" xfId="5" applyFont="1" applyBorder="1" applyAlignment="1">
      <alignment horizontal="center" vertical="center"/>
    </xf>
    <xf numFmtId="0" fontId="31" fillId="0" borderId="0" xfId="5" applyFont="1" applyBorder="1" applyAlignment="1">
      <alignment vertical="center" wrapText="1"/>
    </xf>
    <xf numFmtId="0" fontId="24" fillId="0" borderId="0" xfId="0" applyFont="1" applyAlignment="1">
      <alignment vertical="center"/>
    </xf>
    <xf numFmtId="0" fontId="0" fillId="0" borderId="5" xfId="0" applyBorder="1" applyAlignment="1">
      <alignment vertical="center" wrapText="1"/>
    </xf>
    <xf numFmtId="0" fontId="0" fillId="0" borderId="14"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38" fontId="0" fillId="0" borderId="0" xfId="6" applyFont="1" applyAlignment="1">
      <alignment horizontal="center"/>
    </xf>
    <xf numFmtId="38" fontId="4" fillId="0" borderId="0" xfId="6" applyFont="1" applyAlignment="1">
      <alignment horizontal="center"/>
    </xf>
    <xf numFmtId="38" fontId="7" fillId="0" borderId="0" xfId="6" applyFont="1" applyBorder="1" applyAlignment="1">
      <alignment horizontal="center" vertical="center"/>
    </xf>
    <xf numFmtId="38" fontId="4" fillId="0" borderId="16" xfId="7" applyFont="1" applyFill="1" applyBorder="1" applyAlignment="1">
      <alignment horizontal="left" vertical="top"/>
    </xf>
    <xf numFmtId="38" fontId="4" fillId="0" borderId="38" xfId="7" applyFont="1" applyFill="1" applyBorder="1" applyAlignment="1">
      <alignment horizontal="left" vertical="top"/>
    </xf>
    <xf numFmtId="38" fontId="4" fillId="0" borderId="23" xfId="7" applyFont="1" applyFill="1" applyBorder="1" applyAlignment="1">
      <alignment horizontal="left" vertical="top"/>
    </xf>
    <xf numFmtId="38" fontId="4" fillId="0" borderId="16" xfId="7" applyFont="1" applyFill="1" applyBorder="1" applyAlignment="1">
      <alignment horizontal="center" vertical="center"/>
    </xf>
    <xf numFmtId="38" fontId="4" fillId="0" borderId="23" xfId="7" applyFont="1" applyFill="1" applyBorder="1" applyAlignment="1">
      <alignment horizontal="center" vertical="center"/>
    </xf>
    <xf numFmtId="38" fontId="4" fillId="0" borderId="1" xfId="7" applyFont="1" applyFill="1" applyBorder="1" applyAlignment="1">
      <alignment horizontal="center" vertical="center"/>
    </xf>
    <xf numFmtId="38" fontId="4" fillId="0" borderId="2" xfId="7" applyFont="1" applyFill="1" applyBorder="1" applyAlignment="1">
      <alignment horizontal="center" vertical="center"/>
    </xf>
    <xf numFmtId="38" fontId="4" fillId="0" borderId="3" xfId="7" applyFont="1" applyFill="1" applyBorder="1" applyAlignment="1">
      <alignment horizontal="center" vertical="center"/>
    </xf>
    <xf numFmtId="38" fontId="4" fillId="0" borderId="4" xfId="7" applyFont="1" applyFill="1" applyBorder="1" applyAlignment="1">
      <alignment horizontal="center" vertical="center"/>
    </xf>
    <xf numFmtId="38" fontId="4" fillId="0" borderId="0" xfId="7" applyFont="1" applyFill="1" applyBorder="1" applyAlignment="1">
      <alignment horizontal="center" vertical="center"/>
    </xf>
    <xf numFmtId="38" fontId="4" fillId="0" borderId="6" xfId="7" applyFont="1" applyFill="1" applyBorder="1" applyAlignment="1">
      <alignment horizontal="center" vertical="center"/>
    </xf>
    <xf numFmtId="38" fontId="4" fillId="0" borderId="7" xfId="7" applyFont="1" applyFill="1" applyBorder="1" applyAlignment="1">
      <alignment horizontal="center" vertical="center"/>
    </xf>
    <xf numFmtId="38" fontId="4" fillId="0" borderId="8" xfId="7" applyFont="1" applyFill="1" applyBorder="1" applyAlignment="1">
      <alignment horizontal="center" vertical="center"/>
    </xf>
    <xf numFmtId="38" fontId="4" fillId="0" borderId="9" xfId="7" applyFont="1" applyFill="1" applyBorder="1" applyAlignment="1">
      <alignment horizontal="center" vertical="center"/>
    </xf>
    <xf numFmtId="38" fontId="4" fillId="0" borderId="16" xfId="7" applyFont="1" applyFill="1" applyBorder="1" applyAlignment="1">
      <alignment horizontal="center" vertical="center" wrapText="1"/>
    </xf>
    <xf numFmtId="38" fontId="16" fillId="0" borderId="16" xfId="7" applyFont="1" applyFill="1" applyBorder="1" applyAlignment="1">
      <alignment horizontal="center" vertical="center" wrapText="1"/>
    </xf>
    <xf numFmtId="38" fontId="16" fillId="0" borderId="23" xfId="7" applyFont="1" applyFill="1" applyBorder="1" applyAlignment="1">
      <alignment horizontal="center" vertical="center"/>
    </xf>
    <xf numFmtId="38" fontId="4" fillId="0" borderId="5" xfId="7" applyFont="1" applyFill="1" applyBorder="1" applyAlignment="1">
      <alignment horizontal="center" vertical="center"/>
    </xf>
    <xf numFmtId="38" fontId="4" fillId="0" borderId="1" xfId="7" applyFont="1" applyFill="1" applyBorder="1" applyAlignment="1">
      <alignment horizontal="center"/>
    </xf>
    <xf numFmtId="38" fontId="4" fillId="0" borderId="2" xfId="7" applyFont="1" applyFill="1" applyBorder="1" applyAlignment="1">
      <alignment horizontal="center"/>
    </xf>
    <xf numFmtId="38" fontId="4" fillId="0" borderId="3" xfId="7" applyFont="1" applyFill="1" applyBorder="1" applyAlignment="1">
      <alignment horizontal="center"/>
    </xf>
    <xf numFmtId="38" fontId="4" fillId="0" borderId="7" xfId="7" applyFont="1" applyFill="1" applyBorder="1" applyAlignment="1">
      <alignment horizontal="center"/>
    </xf>
    <xf numFmtId="38" fontId="4" fillId="0" borderId="8" xfId="7" applyFont="1" applyFill="1" applyBorder="1" applyAlignment="1">
      <alignment horizontal="center"/>
    </xf>
    <xf numFmtId="38" fontId="4" fillId="0" borderId="9" xfId="7" applyFont="1" applyFill="1" applyBorder="1" applyAlignment="1">
      <alignment horizontal="center"/>
    </xf>
    <xf numFmtId="0" fontId="8" fillId="0" borderId="0" xfId="0" applyFont="1" applyFill="1" applyAlignment="1">
      <alignment horizontal="center"/>
    </xf>
    <xf numFmtId="38" fontId="4" fillId="0" borderId="5" xfId="7" applyFont="1" applyBorder="1" applyAlignment="1">
      <alignment horizontal="center" vertical="center"/>
    </xf>
    <xf numFmtId="38" fontId="4" fillId="0" borderId="16" xfId="7" applyFont="1" applyFill="1" applyBorder="1" applyAlignment="1">
      <alignment horizontal="left" vertical="center"/>
    </xf>
    <xf numFmtId="38" fontId="4" fillId="0" borderId="38" xfId="7" applyFont="1" applyFill="1" applyBorder="1" applyAlignment="1">
      <alignment horizontal="left" vertical="center"/>
    </xf>
    <xf numFmtId="38" fontId="4" fillId="0" borderId="23" xfId="7" applyFont="1" applyFill="1" applyBorder="1" applyAlignment="1">
      <alignment horizontal="left" vertical="center"/>
    </xf>
    <xf numFmtId="38" fontId="4" fillId="0" borderId="1" xfId="7" applyFont="1" applyFill="1" applyBorder="1" applyAlignment="1">
      <alignment horizontal="center" vertical="center" wrapText="1"/>
    </xf>
    <xf numFmtId="38" fontId="4" fillId="0" borderId="3" xfId="7" applyFont="1" applyFill="1" applyBorder="1" applyAlignment="1">
      <alignment horizontal="center" vertical="center" wrapText="1"/>
    </xf>
    <xf numFmtId="38" fontId="4" fillId="0" borderId="7" xfId="7" applyFont="1" applyFill="1" applyBorder="1" applyAlignment="1">
      <alignment horizontal="center" vertical="center" wrapText="1"/>
    </xf>
    <xf numFmtId="38" fontId="4" fillId="0" borderId="9" xfId="7" applyFont="1" applyFill="1" applyBorder="1" applyAlignment="1">
      <alignment horizontal="center" vertical="center" wrapText="1"/>
    </xf>
    <xf numFmtId="38" fontId="4" fillId="0" borderId="81" xfId="7" applyFont="1" applyFill="1" applyBorder="1" applyAlignment="1">
      <alignment horizontal="center" vertical="center"/>
    </xf>
    <xf numFmtId="38" fontId="4" fillId="0" borderId="28" xfId="7" applyFont="1" applyFill="1" applyBorder="1" applyAlignment="1">
      <alignment horizontal="center" vertical="center"/>
    </xf>
    <xf numFmtId="38" fontId="76" fillId="0" borderId="35" xfId="6" applyFont="1" applyFill="1" applyBorder="1" applyAlignment="1">
      <alignment horizontal="left" vertical="center" shrinkToFit="1"/>
    </xf>
    <xf numFmtId="38" fontId="76" fillId="0" borderId="33" xfId="6" applyFont="1" applyFill="1" applyBorder="1" applyAlignment="1">
      <alignment horizontal="left" vertical="center" shrinkToFit="1"/>
    </xf>
    <xf numFmtId="38" fontId="76" fillId="0" borderId="28" xfId="6" applyFont="1" applyFill="1" applyBorder="1" applyAlignment="1">
      <alignment horizontal="left" vertical="center" shrinkToFit="1"/>
    </xf>
    <xf numFmtId="182" fontId="76" fillId="0" borderId="81" xfId="6" applyNumberFormat="1" applyFont="1" applyFill="1" applyBorder="1" applyAlignment="1">
      <alignment vertical="center"/>
    </xf>
    <xf numFmtId="182" fontId="76" fillId="0" borderId="36" xfId="6" applyNumberFormat="1" applyFont="1" applyFill="1" applyBorder="1" applyAlignment="1">
      <alignment vertical="center"/>
    </xf>
    <xf numFmtId="181" fontId="76" fillId="6" borderId="81" xfId="6" applyNumberFormat="1" applyFont="1" applyFill="1" applyBorder="1" applyAlignment="1">
      <alignment vertical="center"/>
    </xf>
    <xf numFmtId="181" fontId="76" fillId="6" borderId="36" xfId="6" applyNumberFormat="1" applyFont="1" applyFill="1" applyBorder="1" applyAlignment="1">
      <alignment vertical="center"/>
    </xf>
    <xf numFmtId="181" fontId="76" fillId="3" borderId="81" xfId="6" applyNumberFormat="1" applyFont="1" applyFill="1" applyBorder="1" applyAlignment="1">
      <alignment vertical="center"/>
    </xf>
    <xf numFmtId="181" fontId="76" fillId="3" borderId="36" xfId="6" applyNumberFormat="1" applyFont="1" applyFill="1" applyBorder="1" applyAlignment="1">
      <alignment vertical="center"/>
    </xf>
    <xf numFmtId="38" fontId="76" fillId="0" borderId="151" xfId="6" applyFont="1" applyFill="1" applyBorder="1" applyAlignment="1">
      <alignment horizontal="left" vertical="center" shrinkToFit="1"/>
    </xf>
    <xf numFmtId="38" fontId="76" fillId="0" borderId="92" xfId="6" applyFont="1" applyFill="1" applyBorder="1" applyAlignment="1">
      <alignment horizontal="left" vertical="center" shrinkToFit="1"/>
    </xf>
    <xf numFmtId="38" fontId="76" fillId="0" borderId="29" xfId="6" applyFont="1" applyFill="1" applyBorder="1" applyAlignment="1">
      <alignment horizontal="left" vertical="center" shrinkToFit="1"/>
    </xf>
    <xf numFmtId="181" fontId="76" fillId="0" borderId="91" xfId="6" applyNumberFormat="1" applyFont="1" applyFill="1" applyBorder="1" applyAlignment="1">
      <alignment vertical="center"/>
    </xf>
    <xf numFmtId="181" fontId="76" fillId="0" borderId="152" xfId="6" applyNumberFormat="1" applyFont="1" applyFill="1" applyBorder="1" applyAlignment="1">
      <alignment vertical="center"/>
    </xf>
    <xf numFmtId="38" fontId="8" fillId="0" borderId="122" xfId="6" applyFont="1" applyBorder="1" applyAlignment="1">
      <alignment horizontal="center" vertical="center"/>
    </xf>
    <xf numFmtId="38" fontId="8" fillId="0" borderId="42" xfId="6" applyFont="1" applyBorder="1" applyAlignment="1">
      <alignment horizontal="center" vertical="center"/>
    </xf>
    <xf numFmtId="38" fontId="8" fillId="0" borderId="52" xfId="6" applyFont="1" applyBorder="1" applyAlignment="1">
      <alignment horizontal="center" vertical="center"/>
    </xf>
    <xf numFmtId="38" fontId="8" fillId="0" borderId="73" xfId="6" applyFont="1" applyBorder="1" applyAlignment="1">
      <alignment horizontal="center" vertical="center"/>
    </xf>
    <xf numFmtId="38" fontId="8" fillId="0" borderId="73" xfId="6" applyFont="1" applyFill="1" applyBorder="1" applyAlignment="1">
      <alignment horizontal="center" vertical="center"/>
    </xf>
    <xf numFmtId="38" fontId="8" fillId="0" borderId="52" xfId="6" applyFont="1" applyFill="1" applyBorder="1" applyAlignment="1">
      <alignment horizontal="center" vertical="center"/>
    </xf>
    <xf numFmtId="0" fontId="8" fillId="0" borderId="3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99"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1" xfId="0" applyFont="1" applyFill="1" applyBorder="1" applyAlignment="1">
      <alignment horizontal="center" vertical="center" wrapText="1"/>
    </xf>
    <xf numFmtId="0" fontId="8" fillId="0" borderId="24" xfId="0" applyFont="1" applyFill="1" applyBorder="1" applyAlignment="1">
      <alignment horizontal="center" vertical="center" wrapText="1"/>
    </xf>
    <xf numFmtId="181" fontId="76" fillId="0" borderId="81" xfId="6" applyNumberFormat="1" applyFont="1" applyFill="1" applyBorder="1" applyAlignment="1">
      <alignment vertical="center"/>
    </xf>
    <xf numFmtId="181" fontId="76" fillId="0" borderId="36" xfId="6" applyNumberFormat="1" applyFont="1" applyFill="1" applyBorder="1" applyAlignment="1">
      <alignment vertical="center"/>
    </xf>
    <xf numFmtId="38" fontId="8" fillId="0" borderId="35" xfId="6" applyFont="1" applyFill="1" applyBorder="1" applyAlignment="1">
      <alignment horizontal="left" vertical="center"/>
    </xf>
    <xf numFmtId="38" fontId="8" fillId="0" borderId="28" xfId="6" applyFont="1" applyFill="1" applyBorder="1" applyAlignment="1">
      <alignment horizontal="left" vertical="center"/>
    </xf>
    <xf numFmtId="38" fontId="8" fillId="0" borderId="81" xfId="6" applyFont="1" applyFill="1" applyBorder="1" applyAlignment="1">
      <alignment horizontal="center" vertical="center"/>
    </xf>
    <xf numFmtId="38" fontId="8" fillId="0" borderId="28" xfId="6" applyFont="1" applyFill="1" applyBorder="1" applyAlignment="1">
      <alignment horizontal="center" vertical="center"/>
    </xf>
    <xf numFmtId="38" fontId="8" fillId="2" borderId="33" xfId="6" applyFont="1" applyFill="1" applyBorder="1" applyAlignment="1">
      <alignment horizontal="left" vertical="center"/>
    </xf>
    <xf numFmtId="38" fontId="8" fillId="2" borderId="36" xfId="6" applyFont="1" applyFill="1" applyBorder="1" applyAlignment="1">
      <alignment horizontal="left" vertical="center"/>
    </xf>
    <xf numFmtId="38" fontId="8" fillId="6" borderId="128" xfId="6" applyFont="1" applyFill="1" applyBorder="1" applyAlignment="1">
      <alignment horizontal="left" vertical="center"/>
    </xf>
    <xf numFmtId="38" fontId="8" fillId="6" borderId="62" xfId="6" applyFont="1" applyFill="1" applyBorder="1" applyAlignment="1">
      <alignment horizontal="left" vertical="center"/>
    </xf>
    <xf numFmtId="38" fontId="8" fillId="6" borderId="61" xfId="6" applyFont="1" applyFill="1" applyBorder="1" applyAlignment="1">
      <alignment horizontal="left" vertical="center"/>
    </xf>
    <xf numFmtId="38" fontId="8" fillId="6" borderId="63" xfId="6" applyFont="1" applyFill="1" applyBorder="1" applyAlignment="1">
      <alignment vertical="center"/>
    </xf>
    <xf numFmtId="38" fontId="8" fillId="6" borderId="61" xfId="6" applyFont="1" applyFill="1" applyBorder="1" applyAlignment="1">
      <alignment vertical="center"/>
    </xf>
    <xf numFmtId="38" fontId="8" fillId="0" borderId="63" xfId="6" applyFont="1" applyFill="1" applyBorder="1" applyAlignment="1">
      <alignment vertical="center"/>
    </xf>
    <xf numFmtId="38" fontId="8" fillId="0" borderId="61" xfId="6" applyFont="1" applyFill="1" applyBorder="1" applyAlignment="1">
      <alignment vertical="center"/>
    </xf>
    <xf numFmtId="181" fontId="8" fillId="0" borderId="63" xfId="6" applyNumberFormat="1" applyFont="1" applyFill="1" applyBorder="1" applyAlignment="1">
      <alignment vertical="center"/>
    </xf>
    <xf numFmtId="181" fontId="8" fillId="0" borderId="61" xfId="6" applyNumberFormat="1" applyFont="1" applyFill="1" applyBorder="1" applyAlignment="1">
      <alignment vertical="center"/>
    </xf>
    <xf numFmtId="177" fontId="8" fillId="0" borderId="63" xfId="6" applyNumberFormat="1" applyFont="1" applyFill="1" applyBorder="1" applyAlignment="1">
      <alignment vertical="center"/>
    </xf>
    <xf numFmtId="177" fontId="8" fillId="0" borderId="61" xfId="6" applyNumberFormat="1" applyFont="1" applyFill="1" applyBorder="1" applyAlignment="1">
      <alignment vertical="center"/>
    </xf>
    <xf numFmtId="0" fontId="68" fillId="0" borderId="0" xfId="0" applyFont="1" applyFill="1" applyBorder="1" applyAlignment="1">
      <alignment horizontal="center" vertical="center"/>
    </xf>
    <xf numFmtId="0" fontId="8" fillId="0" borderId="81" xfId="0" applyFont="1" applyFill="1" applyBorder="1" applyAlignment="1">
      <alignment horizontal="center" vertical="center" wrapText="1"/>
    </xf>
    <xf numFmtId="0" fontId="8" fillId="0" borderId="28" xfId="0" applyFont="1" applyFill="1" applyBorder="1" applyAlignment="1">
      <alignment horizontal="center" vertical="center"/>
    </xf>
    <xf numFmtId="38" fontId="8" fillId="0" borderId="10" xfId="6" applyFont="1" applyBorder="1" applyAlignment="1">
      <alignment horizontal="center" vertical="center"/>
    </xf>
    <xf numFmtId="38" fontId="8" fillId="0" borderId="11" xfId="6" applyFont="1" applyBorder="1" applyAlignment="1">
      <alignment horizontal="center" vertical="center"/>
    </xf>
    <xf numFmtId="38" fontId="8" fillId="0" borderId="47" xfId="6" applyFont="1" applyBorder="1" applyAlignment="1">
      <alignment horizontal="center" vertical="center"/>
    </xf>
    <xf numFmtId="38" fontId="8" fillId="0" borderId="32" xfId="6" applyFont="1" applyBorder="1" applyAlignment="1">
      <alignment horizontal="center" vertical="center"/>
    </xf>
    <xf numFmtId="38" fontId="8" fillId="0" borderId="8" xfId="6" applyFont="1" applyBorder="1" applyAlignment="1">
      <alignment horizontal="center" vertical="center"/>
    </xf>
    <xf numFmtId="38" fontId="8" fillId="0" borderId="9" xfId="6" applyFont="1" applyBorder="1" applyAlignment="1">
      <alignment horizontal="center" vertical="center"/>
    </xf>
    <xf numFmtId="38" fontId="8" fillId="0" borderId="99" xfId="6" applyFont="1" applyBorder="1" applyAlignment="1">
      <alignment horizontal="center" vertical="center" wrapText="1"/>
    </xf>
    <xf numFmtId="38" fontId="8" fillId="0" borderId="47" xfId="6" applyFont="1" applyBorder="1" applyAlignment="1">
      <alignment horizontal="center" vertical="center" wrapText="1"/>
    </xf>
    <xf numFmtId="38" fontId="8" fillId="0" borderId="7" xfId="6" applyFont="1" applyBorder="1" applyAlignment="1">
      <alignment horizontal="center" vertical="center" wrapText="1"/>
    </xf>
    <xf numFmtId="38" fontId="8" fillId="0" borderId="9" xfId="6" applyFont="1" applyBorder="1" applyAlignment="1">
      <alignment horizontal="center" vertical="center" wrapText="1"/>
    </xf>
    <xf numFmtId="38" fontId="8" fillId="0" borderId="30" xfId="6" applyFont="1" applyBorder="1" applyAlignment="1">
      <alignment horizontal="center" vertical="center" wrapText="1"/>
    </xf>
    <xf numFmtId="38" fontId="8" fillId="0" borderId="23" xfId="6" applyFont="1" applyBorder="1" applyAlignment="1">
      <alignment horizontal="center" vertical="center" wrapText="1"/>
    </xf>
    <xf numFmtId="0" fontId="8" fillId="0" borderId="3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12" xfId="0" applyFont="1" applyFill="1" applyBorder="1" applyAlignment="1">
      <alignment horizontal="center" vertical="center" shrinkToFit="1"/>
    </xf>
    <xf numFmtId="0" fontId="8" fillId="0" borderId="113" xfId="0" applyFont="1" applyFill="1" applyBorder="1" applyAlignment="1">
      <alignment horizontal="center" vertical="center" shrinkToFit="1"/>
    </xf>
    <xf numFmtId="0" fontId="8" fillId="0" borderId="119" xfId="0" applyFont="1" applyFill="1" applyBorder="1" applyAlignment="1">
      <alignment horizontal="center" vertical="center" shrinkToFit="1"/>
    </xf>
    <xf numFmtId="0" fontId="8" fillId="0" borderId="162" xfId="0" applyFont="1" applyFill="1" applyBorder="1" applyAlignment="1">
      <alignment horizontal="center" vertical="center" shrinkToFit="1"/>
    </xf>
    <xf numFmtId="0" fontId="8" fillId="0" borderId="120" xfId="0" applyFont="1" applyFill="1" applyBorder="1" applyAlignment="1">
      <alignment horizontal="center" vertical="center" shrinkToFit="1"/>
    </xf>
    <xf numFmtId="38" fontId="76" fillId="0" borderId="107" xfId="6" applyFont="1" applyFill="1" applyBorder="1" applyAlignment="1">
      <alignment horizontal="left" vertical="center" shrinkToFit="1"/>
    </xf>
    <xf numFmtId="38" fontId="76" fillId="0" borderId="48" xfId="6" applyFont="1" applyFill="1" applyBorder="1" applyAlignment="1">
      <alignment horizontal="left" vertical="center" shrinkToFit="1"/>
    </xf>
    <xf numFmtId="38" fontId="76" fillId="0" borderId="97" xfId="6" applyFont="1" applyFill="1" applyBorder="1" applyAlignment="1">
      <alignment horizontal="left" vertical="center" shrinkToFit="1"/>
    </xf>
    <xf numFmtId="181" fontId="76" fillId="0" borderId="71" xfId="6" applyNumberFormat="1" applyFont="1" applyFill="1" applyBorder="1" applyAlignment="1">
      <alignment vertical="center"/>
    </xf>
    <xf numFmtId="181" fontId="76" fillId="0" borderId="108" xfId="6" applyNumberFormat="1" applyFont="1" applyFill="1" applyBorder="1" applyAlignment="1">
      <alignment vertical="center"/>
    </xf>
    <xf numFmtId="38" fontId="8" fillId="6" borderId="124" xfId="6" applyFont="1" applyFill="1" applyBorder="1" applyAlignment="1">
      <alignment horizontal="left" vertical="center"/>
    </xf>
    <xf numFmtId="38" fontId="8" fillId="6" borderId="125" xfId="6" applyFont="1" applyFill="1" applyBorder="1" applyAlignment="1">
      <alignment horizontal="left" vertical="center"/>
    </xf>
    <xf numFmtId="38" fontId="8" fillId="6" borderId="126" xfId="6" applyFont="1" applyFill="1" applyBorder="1" applyAlignment="1">
      <alignment horizontal="left" vertical="center"/>
    </xf>
    <xf numFmtId="38" fontId="8" fillId="6" borderId="163" xfId="6" applyFont="1" applyFill="1" applyBorder="1" applyAlignment="1">
      <alignment vertical="center"/>
    </xf>
    <xf numFmtId="38" fontId="8" fillId="6" borderId="126" xfId="6" applyFont="1" applyFill="1" applyBorder="1" applyAlignment="1">
      <alignment vertical="center"/>
    </xf>
    <xf numFmtId="38" fontId="8" fillId="0" borderId="163" xfId="6" applyFont="1" applyFill="1" applyBorder="1" applyAlignment="1">
      <alignment vertical="center"/>
    </xf>
    <xf numFmtId="38" fontId="8" fillId="0" borderId="126" xfId="6" applyFont="1" applyFill="1" applyBorder="1" applyAlignment="1">
      <alignment vertical="center"/>
    </xf>
    <xf numFmtId="181" fontId="8" fillId="0" borderId="75" xfId="6" applyNumberFormat="1" applyFont="1" applyFill="1" applyBorder="1" applyAlignment="1">
      <alignment vertical="center"/>
    </xf>
    <xf numFmtId="181" fontId="8" fillId="0" borderId="77" xfId="6" applyNumberFormat="1" applyFont="1" applyFill="1" applyBorder="1" applyAlignment="1">
      <alignment vertical="center"/>
    </xf>
    <xf numFmtId="177" fontId="8" fillId="0" borderId="163" xfId="6" applyNumberFormat="1" applyFont="1" applyFill="1" applyBorder="1" applyAlignment="1">
      <alignment vertical="center"/>
    </xf>
    <xf numFmtId="177" fontId="8" fillId="0" borderId="126" xfId="6" applyNumberFormat="1" applyFont="1" applyFill="1" applyBorder="1" applyAlignment="1">
      <alignment vertical="center"/>
    </xf>
    <xf numFmtId="181" fontId="8" fillId="0" borderId="163" xfId="6" applyNumberFormat="1" applyFont="1" applyFill="1" applyBorder="1" applyAlignment="1">
      <alignment vertical="center"/>
    </xf>
    <xf numFmtId="181" fontId="8" fillId="0" borderId="126" xfId="6" applyNumberFormat="1" applyFont="1" applyFill="1" applyBorder="1" applyAlignment="1">
      <alignment vertical="center"/>
    </xf>
    <xf numFmtId="38" fontId="8" fillId="0" borderId="151" xfId="6" applyFont="1" applyFill="1" applyBorder="1" applyAlignment="1">
      <alignment horizontal="left" vertical="center"/>
    </xf>
    <xf numFmtId="38" fontId="8" fillId="0" borderId="29" xfId="6" applyFont="1" applyFill="1" applyBorder="1" applyAlignment="1">
      <alignment horizontal="left" vertical="center"/>
    </xf>
    <xf numFmtId="38" fontId="8" fillId="2" borderId="92" xfId="6" applyFont="1" applyFill="1" applyBorder="1" applyAlignment="1">
      <alignment horizontal="left" vertical="center"/>
    </xf>
    <xf numFmtId="38" fontId="8" fillId="2" borderId="152" xfId="6" applyFont="1" applyFill="1" applyBorder="1" applyAlignment="1">
      <alignment horizontal="left" vertical="center"/>
    </xf>
    <xf numFmtId="38" fontId="8" fillId="0" borderId="35" xfId="6" applyFont="1" applyBorder="1" applyAlignment="1">
      <alignment horizontal="left" vertical="center"/>
    </xf>
    <xf numFmtId="38" fontId="8" fillId="0" borderId="33" xfId="6" applyFont="1" applyBorder="1" applyAlignment="1">
      <alignment horizontal="left" vertical="center"/>
    </xf>
    <xf numFmtId="38" fontId="8" fillId="0" borderId="28" xfId="6" applyFont="1" applyBorder="1" applyAlignment="1">
      <alignment horizontal="left" vertical="center"/>
    </xf>
    <xf numFmtId="181" fontId="8" fillId="6" borderId="5" xfId="6" applyNumberFormat="1" applyFont="1" applyFill="1" applyBorder="1" applyAlignment="1">
      <alignment vertical="center"/>
    </xf>
    <xf numFmtId="181" fontId="8" fillId="6" borderId="14" xfId="6" applyNumberFormat="1" applyFont="1" applyFill="1" applyBorder="1" applyAlignment="1">
      <alignment vertical="center"/>
    </xf>
    <xf numFmtId="38" fontId="8" fillId="0" borderId="130" xfId="6" applyFont="1" applyBorder="1" applyAlignment="1">
      <alignment horizontal="center" vertical="center"/>
    </xf>
    <xf numFmtId="38" fontId="8" fillId="0" borderId="131" xfId="6" applyFont="1" applyBorder="1" applyAlignment="1">
      <alignment horizontal="center" vertical="center"/>
    </xf>
    <xf numFmtId="38" fontId="8" fillId="0" borderId="132" xfId="6" applyFont="1" applyBorder="1" applyAlignment="1">
      <alignment horizontal="center" vertical="center"/>
    </xf>
    <xf numFmtId="38" fontId="8" fillId="0" borderId="165" xfId="6" applyFont="1" applyFill="1" applyBorder="1" applyAlignment="1">
      <alignment vertical="center"/>
    </xf>
    <xf numFmtId="38" fontId="8" fillId="0" borderId="132" xfId="6" applyFont="1" applyFill="1" applyBorder="1" applyAlignment="1">
      <alignment vertical="center"/>
    </xf>
    <xf numFmtId="181" fontId="8" fillId="0" borderId="165" xfId="6" applyNumberFormat="1" applyFont="1" applyFill="1" applyBorder="1" applyAlignment="1">
      <alignment vertical="center"/>
    </xf>
    <xf numFmtId="181" fontId="8" fillId="0" borderId="132" xfId="6" applyNumberFormat="1" applyFont="1" applyFill="1" applyBorder="1" applyAlignment="1">
      <alignment vertical="center"/>
    </xf>
    <xf numFmtId="177" fontId="8" fillId="0" borderId="165" xfId="6" applyNumberFormat="1" applyFont="1" applyFill="1" applyBorder="1" applyAlignment="1">
      <alignment vertical="center"/>
    </xf>
    <xf numFmtId="177" fontId="8" fillId="0" borderId="132" xfId="6" applyNumberFormat="1" applyFont="1" applyFill="1" applyBorder="1" applyAlignment="1">
      <alignment vertical="center"/>
    </xf>
    <xf numFmtId="38" fontId="8" fillId="0" borderId="151" xfId="6" applyFont="1" applyBorder="1" applyAlignment="1">
      <alignment horizontal="left" vertical="center" shrinkToFit="1"/>
    </xf>
    <xf numFmtId="38" fontId="8" fillId="0" borderId="92" xfId="6" applyFont="1" applyBorder="1" applyAlignment="1">
      <alignment horizontal="left" vertical="center" shrinkToFit="1"/>
    </xf>
    <xf numFmtId="38" fontId="8" fillId="0" borderId="29" xfId="6" applyFont="1" applyBorder="1" applyAlignment="1">
      <alignment horizontal="left" vertical="center" shrinkToFit="1"/>
    </xf>
    <xf numFmtId="181" fontId="8" fillId="6" borderId="19" xfId="6" applyNumberFormat="1" applyFont="1" applyFill="1" applyBorder="1" applyAlignment="1">
      <alignment vertical="center"/>
    </xf>
    <xf numFmtId="181" fontId="8" fillId="6" borderId="20" xfId="6" applyNumberFormat="1" applyFont="1" applyFill="1" applyBorder="1" applyAlignment="1">
      <alignment vertical="center"/>
    </xf>
    <xf numFmtId="38" fontId="8" fillId="6" borderId="136" xfId="6" applyFont="1" applyFill="1" applyBorder="1" applyAlignment="1">
      <alignment horizontal="left" vertical="center"/>
    </xf>
    <xf numFmtId="38" fontId="8" fillId="6" borderId="137" xfId="6" applyFont="1" applyFill="1" applyBorder="1" applyAlignment="1">
      <alignment horizontal="left" vertical="center"/>
    </xf>
    <xf numFmtId="38" fontId="8" fillId="6" borderId="138" xfId="6" applyFont="1" applyFill="1" applyBorder="1" applyAlignment="1">
      <alignment horizontal="left" vertical="center"/>
    </xf>
    <xf numFmtId="38" fontId="8" fillId="6" borderId="135" xfId="6" applyFont="1" applyFill="1" applyBorder="1" applyAlignment="1">
      <alignment vertical="center"/>
    </xf>
    <xf numFmtId="38" fontId="8" fillId="6" borderId="138" xfId="6" applyFont="1" applyFill="1" applyBorder="1" applyAlignment="1">
      <alignment vertical="center"/>
    </xf>
    <xf numFmtId="38" fontId="8" fillId="0" borderId="135" xfId="6" applyFont="1" applyFill="1" applyBorder="1" applyAlignment="1">
      <alignment vertical="center"/>
    </xf>
    <xf numFmtId="38" fontId="8" fillId="0" borderId="138" xfId="6" applyFont="1" applyFill="1" applyBorder="1" applyAlignment="1">
      <alignment vertical="center"/>
    </xf>
    <xf numFmtId="177" fontId="8" fillId="0" borderId="135" xfId="6" applyNumberFormat="1" applyFont="1" applyFill="1" applyBorder="1" applyAlignment="1">
      <alignment vertical="center"/>
    </xf>
    <xf numFmtId="177" fontId="8" fillId="0" borderId="138" xfId="6" applyNumberFormat="1" applyFont="1" applyFill="1" applyBorder="1" applyAlignment="1">
      <alignment vertical="center"/>
    </xf>
    <xf numFmtId="182" fontId="8" fillId="0" borderId="135" xfId="6" applyNumberFormat="1" applyFont="1" applyFill="1" applyBorder="1" applyAlignment="1">
      <alignment horizontal="center" vertical="center"/>
    </xf>
    <xf numFmtId="182" fontId="8" fillId="0" borderId="138" xfId="6" applyNumberFormat="1" applyFont="1" applyFill="1" applyBorder="1" applyAlignment="1">
      <alignment horizontal="center" vertical="center"/>
    </xf>
    <xf numFmtId="38" fontId="8" fillId="0" borderId="107" xfId="6" applyFont="1" applyBorder="1" applyAlignment="1">
      <alignment horizontal="left" vertical="center"/>
    </xf>
    <xf numFmtId="38" fontId="8" fillId="0" borderId="48" xfId="6" applyFont="1" applyBorder="1" applyAlignment="1">
      <alignment horizontal="left" vertical="center"/>
    </xf>
    <xf numFmtId="38" fontId="8" fillId="0" borderId="97" xfId="6" applyFont="1" applyBorder="1" applyAlignment="1">
      <alignment horizontal="left" vertical="center"/>
    </xf>
    <xf numFmtId="181" fontId="8" fillId="6" borderId="46" xfId="6" applyNumberFormat="1" applyFont="1" applyFill="1" applyBorder="1" applyAlignment="1">
      <alignment vertical="center"/>
    </xf>
    <xf numFmtId="181" fontId="8" fillId="6" borderId="98" xfId="6" applyNumberFormat="1" applyFont="1" applyFill="1" applyBorder="1" applyAlignment="1">
      <alignment vertical="center"/>
    </xf>
    <xf numFmtId="38" fontId="8" fillId="0" borderId="35" xfId="6" applyFont="1" applyBorder="1" applyAlignment="1">
      <alignment horizontal="left" vertical="center" shrinkToFit="1"/>
    </xf>
    <xf numFmtId="38" fontId="8" fillId="0" borderId="33" xfId="6" applyFont="1" applyBorder="1" applyAlignment="1">
      <alignment horizontal="left" vertical="center" shrinkToFit="1"/>
    </xf>
    <xf numFmtId="38" fontId="8" fillId="0" borderId="28" xfId="6" applyFont="1" applyBorder="1" applyAlignment="1">
      <alignment horizontal="left" vertical="center" shrinkToFit="1"/>
    </xf>
    <xf numFmtId="38" fontId="0" fillId="0" borderId="207" xfId="6" applyFont="1" applyFill="1" applyBorder="1" applyAlignment="1">
      <alignment horizontal="center" vertical="center"/>
    </xf>
    <xf numFmtId="38" fontId="0" fillId="0" borderId="154" xfId="6" applyFont="1" applyFill="1" applyBorder="1" applyAlignment="1">
      <alignment horizontal="center" vertical="center"/>
    </xf>
    <xf numFmtId="38" fontId="0" fillId="0" borderId="205" xfId="6" applyFont="1" applyFill="1" applyBorder="1" applyAlignment="1">
      <alignment horizontal="center" vertical="center"/>
    </xf>
    <xf numFmtId="38" fontId="0" fillId="0" borderId="158" xfId="6" applyFont="1" applyFill="1" applyBorder="1" applyAlignment="1">
      <alignment horizontal="center" vertical="center"/>
    </xf>
    <xf numFmtId="38" fontId="6" fillId="0" borderId="207" xfId="6" applyFont="1" applyFill="1" applyBorder="1" applyAlignment="1">
      <alignment horizontal="center" vertical="center" wrapText="1"/>
    </xf>
    <xf numFmtId="38" fontId="6" fillId="0" borderId="154" xfId="6" applyFont="1" applyFill="1" applyBorder="1" applyAlignment="1">
      <alignment horizontal="center" vertical="center"/>
    </xf>
    <xf numFmtId="38" fontId="6" fillId="0" borderId="205" xfId="6" applyFont="1" applyFill="1" applyBorder="1" applyAlignment="1">
      <alignment horizontal="center" vertical="center"/>
    </xf>
    <xf numFmtId="38" fontId="6" fillId="0" borderId="158" xfId="6" applyFont="1" applyFill="1" applyBorder="1" applyAlignment="1">
      <alignment horizontal="center" vertical="center"/>
    </xf>
    <xf numFmtId="181" fontId="0" fillId="0" borderId="135" xfId="6" applyNumberFormat="1" applyFont="1" applyFill="1" applyBorder="1" applyAlignment="1">
      <alignment horizontal="center" vertical="center" shrinkToFit="1"/>
    </xf>
    <xf numFmtId="181" fontId="0" fillId="0" borderId="233" xfId="6" applyNumberFormat="1" applyFont="1" applyFill="1" applyBorder="1" applyAlignment="1">
      <alignment horizontal="center" vertical="center" shrinkToFit="1"/>
    </xf>
    <xf numFmtId="38" fontId="0" fillId="0" borderId="136" xfId="6" applyFont="1" applyFill="1" applyBorder="1" applyAlignment="1">
      <alignment horizontal="center" vertical="center" wrapText="1"/>
    </xf>
    <xf numFmtId="38" fontId="0" fillId="0" borderId="233" xfId="6" applyFont="1" applyFill="1" applyBorder="1" applyAlignment="1">
      <alignment horizontal="center" vertical="center" wrapText="1"/>
    </xf>
    <xf numFmtId="38" fontId="0" fillId="0" borderId="157" xfId="6" applyFont="1" applyFill="1" applyBorder="1" applyAlignment="1">
      <alignment horizontal="center" vertical="center" wrapText="1"/>
    </xf>
    <xf numFmtId="38" fontId="0" fillId="0" borderId="159" xfId="6" applyFont="1" applyFill="1" applyBorder="1" applyAlignment="1">
      <alignment horizontal="center" vertical="center" wrapText="1"/>
    </xf>
    <xf numFmtId="38" fontId="102" fillId="0" borderId="102" xfId="6" applyFont="1" applyFill="1" applyBorder="1" applyAlignment="1">
      <alignment horizontal="left" vertical="center" shrinkToFit="1"/>
    </xf>
    <xf numFmtId="38" fontId="102" fillId="0" borderId="103" xfId="6" applyFont="1" applyFill="1" applyBorder="1" applyAlignment="1">
      <alignment horizontal="left" vertical="center" shrinkToFit="1"/>
    </xf>
    <xf numFmtId="181" fontId="102" fillId="2" borderId="102" xfId="6" applyNumberFormat="1" applyFont="1" applyFill="1" applyBorder="1" applyAlignment="1">
      <alignment horizontal="right" vertical="center" shrinkToFit="1"/>
    </xf>
    <xf numFmtId="181" fontId="102" fillId="2" borderId="106" xfId="6" applyNumberFormat="1" applyFont="1" applyFill="1" applyBorder="1" applyAlignment="1">
      <alignment horizontal="right" vertical="center" shrinkToFit="1"/>
    </xf>
    <xf numFmtId="0" fontId="0" fillId="0" borderId="111" xfId="0" applyFont="1" applyFill="1" applyBorder="1" applyAlignment="1">
      <alignment horizontal="center" vertical="center" wrapText="1"/>
    </xf>
    <xf numFmtId="0" fontId="0" fillId="0" borderId="15" xfId="0" applyFont="1" applyFill="1" applyBorder="1" applyAlignment="1">
      <alignment horizontal="center" vertical="center"/>
    </xf>
    <xf numFmtId="38" fontId="0" fillId="0" borderId="99" xfId="6" applyFont="1" applyFill="1" applyBorder="1" applyAlignment="1">
      <alignment horizontal="center" vertical="center"/>
    </xf>
    <xf numFmtId="38" fontId="0" fillId="0" borderId="47" xfId="6" applyFont="1" applyFill="1" applyBorder="1" applyAlignment="1">
      <alignment horizontal="center" vertical="center"/>
    </xf>
    <xf numFmtId="38" fontId="0" fillId="0" borderId="53" xfId="6" applyFont="1" applyFill="1" applyBorder="1" applyAlignment="1">
      <alignment horizontal="center" vertical="center"/>
    </xf>
    <xf numFmtId="38" fontId="0" fillId="0" borderId="72" xfId="6" applyFont="1" applyFill="1" applyBorder="1" applyAlignment="1">
      <alignment horizontal="center" vertical="center"/>
    </xf>
    <xf numFmtId="38" fontId="0" fillId="0" borderId="237" xfId="6" applyFont="1" applyFill="1" applyBorder="1" applyAlignment="1">
      <alignment horizontal="center" vertical="center" wrapText="1"/>
    </xf>
    <xf numFmtId="38" fontId="0" fillId="0" borderId="238" xfId="6" applyFont="1" applyFill="1" applyBorder="1" applyAlignment="1">
      <alignment horizontal="center" vertical="center" wrapText="1"/>
    </xf>
    <xf numFmtId="38" fontId="0" fillId="0" borderId="240" xfId="6" applyFont="1" applyFill="1" applyBorder="1" applyAlignment="1">
      <alignment horizontal="center" vertical="center" wrapText="1"/>
    </xf>
    <xf numFmtId="38" fontId="0" fillId="0" borderId="237" xfId="6" applyFont="1" applyFill="1" applyBorder="1" applyAlignment="1">
      <alignment horizontal="center" vertical="center"/>
    </xf>
    <xf numFmtId="38" fontId="0" fillId="0" borderId="238" xfId="6" applyFont="1" applyFill="1" applyBorder="1" applyAlignment="1">
      <alignment horizontal="center" vertical="center"/>
    </xf>
    <xf numFmtId="38" fontId="0" fillId="0" borderId="239" xfId="6" applyFont="1" applyFill="1" applyBorder="1" applyAlignment="1">
      <alignment horizontal="center" vertical="center"/>
    </xf>
    <xf numFmtId="0" fontId="26" fillId="0" borderId="63" xfId="0" applyFont="1" applyFill="1" applyBorder="1" applyAlignment="1">
      <alignment vertical="center" wrapText="1"/>
    </xf>
    <xf numFmtId="0" fontId="26" fillId="0" borderId="61" xfId="0" applyFont="1" applyFill="1" applyBorder="1" applyAlignment="1">
      <alignment vertical="center"/>
    </xf>
    <xf numFmtId="177" fontId="27" fillId="6" borderId="134" xfId="6" applyNumberFormat="1" applyFont="1" applyFill="1" applyBorder="1" applyAlignment="1">
      <alignment horizontal="right" vertical="center"/>
    </xf>
    <xf numFmtId="177" fontId="27" fillId="6" borderId="128" xfId="6" applyNumberFormat="1" applyFont="1" applyFill="1" applyBorder="1" applyAlignment="1">
      <alignment horizontal="right" vertical="center"/>
    </xf>
    <xf numFmtId="177" fontId="27" fillId="6" borderId="153" xfId="6" applyNumberFormat="1" applyFont="1" applyFill="1" applyBorder="1" applyAlignment="1">
      <alignment horizontal="right" vertical="center"/>
    </xf>
    <xf numFmtId="0" fontId="26" fillId="0" borderId="163" xfId="0" applyFont="1" applyFill="1" applyBorder="1" applyAlignment="1">
      <alignment vertical="center" wrapText="1"/>
    </xf>
    <xf numFmtId="0" fontId="26" fillId="0" borderId="126" xfId="0" applyFont="1" applyFill="1" applyBorder="1" applyAlignment="1">
      <alignment vertical="center" wrapText="1"/>
    </xf>
    <xf numFmtId="177" fontId="27" fillId="6" borderId="163" xfId="6" applyNumberFormat="1" applyFont="1" applyFill="1" applyBorder="1" applyAlignment="1">
      <alignment vertical="center"/>
    </xf>
    <xf numFmtId="177" fontId="27" fillId="6" borderId="125" xfId="6" applyNumberFormat="1" applyFont="1" applyFill="1" applyBorder="1" applyAlignment="1">
      <alignment vertical="center"/>
    </xf>
    <xf numFmtId="177" fontId="27" fillId="6" borderId="124" xfId="6" applyNumberFormat="1" applyFont="1" applyFill="1" applyBorder="1" applyAlignment="1">
      <alignment vertical="center"/>
    </xf>
    <xf numFmtId="177" fontId="27" fillId="6" borderId="201" xfId="6" applyNumberFormat="1" applyFont="1" applyFill="1" applyBorder="1" applyAlignment="1">
      <alignment vertical="center"/>
    </xf>
    <xf numFmtId="177" fontId="27" fillId="6" borderId="200" xfId="6" applyNumberFormat="1" applyFont="1" applyFill="1" applyBorder="1" applyAlignment="1">
      <alignment horizontal="right" vertical="center"/>
    </xf>
    <xf numFmtId="177" fontId="27" fillId="6" borderId="200" xfId="0" applyNumberFormat="1" applyFont="1" applyFill="1" applyBorder="1" applyAlignment="1">
      <alignment horizontal="right" vertical="center"/>
    </xf>
    <xf numFmtId="177" fontId="27" fillId="6" borderId="155" xfId="0" applyNumberFormat="1" applyFont="1" applyFill="1" applyBorder="1" applyAlignment="1">
      <alignment horizontal="right" vertical="center"/>
    </xf>
    <xf numFmtId="38" fontId="26" fillId="0" borderId="63" xfId="6" applyFont="1" applyFill="1" applyBorder="1" applyAlignment="1">
      <alignment vertical="center" wrapText="1"/>
    </xf>
    <xf numFmtId="38" fontId="26" fillId="0" borderId="61" xfId="6" applyFont="1" applyFill="1" applyBorder="1" applyAlignment="1">
      <alignment vertical="center" wrapText="1"/>
    </xf>
    <xf numFmtId="177" fontId="27" fillId="0" borderId="134" xfId="6" applyNumberFormat="1" applyFont="1" applyFill="1" applyBorder="1" applyAlignment="1">
      <alignment horizontal="right" vertical="center"/>
    </xf>
    <xf numFmtId="177" fontId="27" fillId="0" borderId="128" xfId="6" applyNumberFormat="1" applyFont="1" applyFill="1" applyBorder="1" applyAlignment="1">
      <alignment horizontal="right" vertical="center"/>
    </xf>
    <xf numFmtId="177" fontId="27" fillId="0" borderId="153" xfId="6" applyNumberFormat="1" applyFont="1" applyFill="1" applyBorder="1" applyAlignment="1">
      <alignment horizontal="right" vertical="center"/>
    </xf>
    <xf numFmtId="177" fontId="27" fillId="0" borderId="242" xfId="6" applyNumberFormat="1" applyFont="1" applyFill="1" applyBorder="1" applyAlignment="1">
      <alignment horizontal="right" vertical="center"/>
    </xf>
    <xf numFmtId="177" fontId="27" fillId="6" borderId="153" xfId="0" applyNumberFormat="1" applyFont="1" applyFill="1" applyBorder="1" applyAlignment="1">
      <alignment horizontal="right" vertical="center"/>
    </xf>
    <xf numFmtId="177" fontId="27" fillId="6" borderId="242" xfId="6" applyNumberFormat="1" applyFont="1" applyFill="1" applyBorder="1" applyAlignment="1">
      <alignment horizontal="right" vertical="center"/>
    </xf>
    <xf numFmtId="177" fontId="27" fillId="0" borderId="128" xfId="6" applyNumberFormat="1" applyFont="1" applyFill="1" applyBorder="1" applyAlignment="1">
      <alignment vertical="center"/>
    </xf>
    <xf numFmtId="177" fontId="27" fillId="0" borderId="242" xfId="6" applyNumberFormat="1" applyFont="1" applyFill="1" applyBorder="1" applyAlignment="1">
      <alignment vertical="center"/>
    </xf>
    <xf numFmtId="177" fontId="27" fillId="6" borderId="124" xfId="6" applyNumberFormat="1" applyFont="1" applyFill="1" applyBorder="1" applyAlignment="1">
      <alignment horizontal="right" vertical="center"/>
    </xf>
    <xf numFmtId="177" fontId="27" fillId="6" borderId="201" xfId="6" applyNumberFormat="1" applyFont="1" applyFill="1" applyBorder="1" applyAlignment="1">
      <alignment horizontal="right" vertical="center"/>
    </xf>
    <xf numFmtId="177" fontId="27" fillId="0" borderId="200" xfId="0" applyNumberFormat="1" applyFont="1" applyFill="1" applyBorder="1" applyAlignment="1">
      <alignment horizontal="right" vertical="center"/>
    </xf>
    <xf numFmtId="177" fontId="27" fillId="0" borderId="250" xfId="0" applyNumberFormat="1" applyFont="1" applyFill="1" applyBorder="1" applyAlignment="1">
      <alignment horizontal="right" vertical="center"/>
    </xf>
    <xf numFmtId="177" fontId="27" fillId="6" borderId="155" xfId="6" applyNumberFormat="1" applyFont="1" applyFill="1" applyBorder="1" applyAlignment="1">
      <alignment horizontal="right" vertical="center"/>
    </xf>
    <xf numFmtId="177" fontId="27" fillId="0" borderId="206" xfId="6" applyNumberFormat="1" applyFont="1" applyFill="1" applyBorder="1" applyAlignment="1">
      <alignment vertical="center"/>
    </xf>
    <xf numFmtId="177" fontId="27" fillId="0" borderId="88" xfId="6" applyNumberFormat="1" applyFont="1" applyFill="1" applyBorder="1" applyAlignment="1">
      <alignment vertical="center"/>
    </xf>
    <xf numFmtId="177" fontId="27" fillId="0" borderId="234" xfId="6" applyNumberFormat="1" applyFont="1" applyFill="1" applyBorder="1" applyAlignment="1">
      <alignment vertical="center"/>
    </xf>
    <xf numFmtId="177" fontId="27" fillId="0" borderId="155" xfId="0" applyNumberFormat="1" applyFont="1" applyFill="1" applyBorder="1" applyAlignment="1">
      <alignment horizontal="right" vertical="center"/>
    </xf>
    <xf numFmtId="177" fontId="27" fillId="0" borderId="160" xfId="0" applyNumberFormat="1" applyFont="1" applyFill="1" applyBorder="1" applyAlignment="1">
      <alignment horizontal="right" vertical="center"/>
    </xf>
    <xf numFmtId="177" fontId="27" fillId="6" borderId="133" xfId="6" applyNumberFormat="1" applyFont="1" applyFill="1" applyBorder="1" applyAlignment="1">
      <alignment horizontal="right" vertical="center"/>
    </xf>
    <xf numFmtId="177" fontId="27" fillId="6" borderId="203" xfId="6" applyNumberFormat="1" applyFont="1" applyFill="1" applyBorder="1" applyAlignment="1">
      <alignment horizontal="right" vertical="center"/>
    </xf>
    <xf numFmtId="177" fontId="27" fillId="6" borderId="235" xfId="6" applyNumberFormat="1" applyFont="1" applyFill="1" applyBorder="1" applyAlignment="1">
      <alignment horizontal="right" vertical="center"/>
    </xf>
    <xf numFmtId="177" fontId="27" fillId="6" borderId="236" xfId="6" applyNumberFormat="1" applyFont="1" applyFill="1" applyBorder="1" applyAlignment="1">
      <alignment horizontal="right" vertical="center"/>
    </xf>
    <xf numFmtId="177" fontId="27" fillId="0" borderId="128" xfId="6" applyNumberFormat="1" applyFont="1" applyFill="1" applyBorder="1" applyAlignment="1">
      <alignment horizontal="center" vertical="center"/>
    </xf>
    <xf numFmtId="177" fontId="27" fillId="0" borderId="61" xfId="6" applyNumberFormat="1" applyFont="1" applyFill="1" applyBorder="1" applyAlignment="1">
      <alignment horizontal="center" vertical="center"/>
    </xf>
    <xf numFmtId="177" fontId="27" fillId="0" borderId="243" xfId="6" applyNumberFormat="1" applyFont="1" applyFill="1" applyBorder="1" applyAlignment="1">
      <alignment horizontal="center" vertical="center"/>
    </xf>
    <xf numFmtId="177" fontId="27" fillId="0" borderId="164" xfId="6" applyNumberFormat="1" applyFont="1" applyFill="1" applyBorder="1" applyAlignment="1">
      <alignment horizontal="center" vertical="center"/>
    </xf>
    <xf numFmtId="177" fontId="27" fillId="6" borderId="259" xfId="6" applyNumberFormat="1" applyFont="1" applyFill="1" applyBorder="1" applyAlignment="1">
      <alignment horizontal="right" vertical="center"/>
    </xf>
    <xf numFmtId="177" fontId="27" fillId="6" borderId="260" xfId="6" applyNumberFormat="1" applyFont="1" applyFill="1" applyBorder="1" applyAlignment="1">
      <alignment horizontal="right" vertical="center"/>
    </xf>
    <xf numFmtId="177" fontId="27" fillId="0" borderId="247" xfId="6" applyNumberFormat="1" applyFont="1" applyFill="1" applyBorder="1" applyAlignment="1">
      <alignment horizontal="right" vertical="center"/>
    </xf>
    <xf numFmtId="177" fontId="27" fillId="0" borderId="248" xfId="6" applyNumberFormat="1" applyFont="1" applyFill="1" applyBorder="1" applyAlignment="1">
      <alignment horizontal="right" vertical="center"/>
    </xf>
    <xf numFmtId="177" fontId="27" fillId="0" borderId="249" xfId="6" applyNumberFormat="1" applyFont="1" applyFill="1" applyBorder="1" applyAlignment="1">
      <alignment horizontal="right" vertical="center"/>
    </xf>
    <xf numFmtId="177" fontId="26" fillId="0" borderId="264" xfId="6" applyNumberFormat="1" applyFont="1" applyFill="1" applyBorder="1" applyAlignment="1">
      <alignment horizontal="left" vertical="center"/>
    </xf>
    <xf numFmtId="177" fontId="26" fillId="0" borderId="265" xfId="6" applyNumberFormat="1" applyFont="1" applyFill="1" applyBorder="1" applyAlignment="1">
      <alignment horizontal="left" vertical="center"/>
    </xf>
    <xf numFmtId="177" fontId="27" fillId="0" borderId="208" xfId="0" applyNumberFormat="1" applyFont="1" applyFill="1" applyBorder="1" applyAlignment="1">
      <alignment horizontal="right" vertical="center"/>
    </xf>
    <xf numFmtId="177" fontId="27" fillId="0" borderId="156" xfId="0" applyNumberFormat="1" applyFont="1" applyFill="1" applyBorder="1" applyAlignment="1">
      <alignment horizontal="right" vertical="center"/>
    </xf>
    <xf numFmtId="177" fontId="26" fillId="0" borderId="263" xfId="0" applyNumberFormat="1" applyFont="1" applyFill="1" applyBorder="1" applyAlignment="1">
      <alignment horizontal="left" vertical="center"/>
    </xf>
    <xf numFmtId="177" fontId="26" fillId="0" borderId="241" xfId="0" applyNumberFormat="1" applyFont="1" applyFill="1" applyBorder="1" applyAlignment="1">
      <alignment horizontal="left" vertical="center"/>
    </xf>
    <xf numFmtId="177" fontId="27" fillId="0" borderId="209" xfId="6" applyNumberFormat="1" applyFont="1" applyFill="1" applyBorder="1" applyAlignment="1">
      <alignment horizontal="right" vertical="center"/>
    </xf>
    <xf numFmtId="177" fontId="27" fillId="0" borderId="161" xfId="6" applyNumberFormat="1" applyFont="1" applyFill="1" applyBorder="1" applyAlignment="1">
      <alignment horizontal="right" vertical="center"/>
    </xf>
    <xf numFmtId="38" fontId="26" fillId="0" borderId="15" xfId="6" applyFont="1" applyFill="1" applyBorder="1" applyAlignment="1">
      <alignment horizontal="center" vertical="center"/>
    </xf>
    <xf numFmtId="38" fontId="26" fillId="0" borderId="80" xfId="6" applyFont="1" applyFill="1" applyBorder="1" applyAlignment="1">
      <alignment horizontal="center" vertical="center"/>
    </xf>
    <xf numFmtId="38" fontId="26" fillId="0" borderId="116" xfId="6" applyFont="1" applyFill="1" applyBorder="1" applyAlignment="1">
      <alignment horizontal="center" vertical="center"/>
    </xf>
    <xf numFmtId="0" fontId="26" fillId="0" borderId="58" xfId="0" applyFont="1" applyFill="1" applyBorder="1" applyAlignment="1">
      <alignment vertical="center" wrapText="1"/>
    </xf>
    <xf numFmtId="0" fontId="26" fillId="0" borderId="57" xfId="0" applyFont="1" applyFill="1" applyBorder="1" applyAlignment="1">
      <alignment vertical="center" wrapText="1"/>
    </xf>
    <xf numFmtId="177" fontId="27" fillId="0" borderId="87" xfId="6" applyNumberFormat="1" applyFont="1" applyFill="1" applyBorder="1" applyAlignment="1">
      <alignment vertical="center"/>
    </xf>
    <xf numFmtId="177" fontId="27" fillId="0" borderId="251" xfId="6" applyNumberFormat="1" applyFont="1" applyFill="1" applyBorder="1" applyAlignment="1">
      <alignment vertical="center"/>
    </xf>
    <xf numFmtId="38" fontId="26" fillId="0" borderId="87" xfId="6" applyFont="1" applyFill="1" applyBorder="1" applyAlignment="1">
      <alignment horizontal="left" vertical="center" wrapText="1"/>
    </xf>
    <xf numFmtId="38" fontId="26" fillId="0" borderId="88" xfId="6" applyFont="1" applyFill="1" applyBorder="1" applyAlignment="1">
      <alignment horizontal="left" vertical="center" wrapText="1"/>
    </xf>
    <xf numFmtId="38" fontId="26" fillId="0" borderId="74" xfId="6" applyFont="1" applyFill="1" applyBorder="1" applyAlignment="1">
      <alignment horizontal="center" vertical="center"/>
    </xf>
    <xf numFmtId="177" fontId="26" fillId="0" borderId="267" xfId="0" applyNumberFormat="1" applyFont="1" applyFill="1" applyBorder="1" applyAlignment="1">
      <alignment horizontal="left" vertical="center"/>
    </xf>
    <xf numFmtId="177" fontId="26" fillId="0" borderId="39" xfId="0" applyNumberFormat="1" applyFont="1" applyFill="1" applyBorder="1" applyAlignment="1">
      <alignment horizontal="left" vertical="center"/>
    </xf>
    <xf numFmtId="177" fontId="27" fillId="6" borderId="261" xfId="6" applyNumberFormat="1" applyFont="1" applyFill="1" applyBorder="1" applyAlignment="1">
      <alignment horizontal="right" vertical="center"/>
    </xf>
    <xf numFmtId="177" fontId="27" fillId="6" borderId="262" xfId="6" applyNumberFormat="1" applyFont="1" applyFill="1" applyBorder="1" applyAlignment="1">
      <alignment horizontal="right" vertical="center"/>
    </xf>
    <xf numFmtId="177" fontId="26" fillId="0" borderId="266" xfId="0" applyNumberFormat="1" applyFont="1" applyFill="1" applyBorder="1" applyAlignment="1">
      <alignment horizontal="left" vertical="center"/>
    </xf>
    <xf numFmtId="177" fontId="26" fillId="0" borderId="22" xfId="0" applyNumberFormat="1" applyFont="1" applyFill="1" applyBorder="1" applyAlignment="1">
      <alignment horizontal="left" vertical="center"/>
    </xf>
    <xf numFmtId="177" fontId="27" fillId="0" borderId="133" xfId="6" applyNumberFormat="1" applyFont="1" applyFill="1" applyBorder="1" applyAlignment="1">
      <alignment horizontal="right" vertical="center"/>
    </xf>
    <xf numFmtId="177" fontId="27" fillId="0" borderId="203" xfId="6" applyNumberFormat="1" applyFont="1" applyFill="1" applyBorder="1" applyAlignment="1">
      <alignment horizontal="right" vertical="center"/>
    </xf>
    <xf numFmtId="177" fontId="27" fillId="0" borderId="155" xfId="6" applyNumberFormat="1" applyFont="1" applyFill="1" applyBorder="1" applyAlignment="1">
      <alignment horizontal="right" vertical="center"/>
    </xf>
    <xf numFmtId="38" fontId="26" fillId="0" borderId="50" xfId="6" applyFont="1" applyFill="1" applyBorder="1" applyAlignment="1">
      <alignment horizontal="center" vertical="center"/>
    </xf>
    <xf numFmtId="177" fontId="27" fillId="0" borderId="200" xfId="6" applyNumberFormat="1" applyFont="1" applyFill="1" applyBorder="1" applyAlignment="1">
      <alignment horizontal="right" vertical="center"/>
    </xf>
    <xf numFmtId="177" fontId="27" fillId="0" borderId="124" xfId="6" applyNumberFormat="1" applyFont="1" applyFill="1" applyBorder="1" applyAlignment="1">
      <alignment horizontal="right" vertical="center"/>
    </xf>
    <xf numFmtId="177" fontId="27" fillId="0" borderId="199" xfId="6" applyNumberFormat="1" applyFont="1" applyFill="1" applyBorder="1" applyAlignment="1">
      <alignment horizontal="right" vertical="center"/>
    </xf>
    <xf numFmtId="177" fontId="27" fillId="0" borderId="153" xfId="0" applyNumberFormat="1" applyFont="1" applyFill="1" applyBorder="1" applyAlignment="1">
      <alignment horizontal="right" vertical="center"/>
    </xf>
    <xf numFmtId="177" fontId="27" fillId="0" borderId="259" xfId="6" applyNumberFormat="1" applyFont="1" applyFill="1" applyBorder="1" applyAlignment="1">
      <alignment vertical="center"/>
    </xf>
    <xf numFmtId="177" fontId="27" fillId="0" borderId="260" xfId="6" applyNumberFormat="1" applyFont="1" applyFill="1" applyBorder="1" applyAlignment="1">
      <alignment vertical="center"/>
    </xf>
    <xf numFmtId="177" fontId="27" fillId="6" borderId="268" xfId="6" applyNumberFormat="1" applyFont="1" applyFill="1" applyBorder="1" applyAlignment="1">
      <alignment horizontal="right" vertical="center"/>
    </xf>
    <xf numFmtId="177" fontId="27" fillId="6" borderId="269" xfId="6" applyNumberFormat="1" applyFont="1" applyFill="1" applyBorder="1" applyAlignment="1">
      <alignment horizontal="right" vertical="center"/>
    </xf>
    <xf numFmtId="38" fontId="26" fillId="0" borderId="90" xfId="6" applyFont="1" applyFill="1" applyBorder="1" applyAlignment="1">
      <alignment horizontal="center" vertical="center"/>
    </xf>
    <xf numFmtId="177" fontId="27" fillId="0" borderId="201" xfId="6" applyNumberFormat="1" applyFont="1" applyFill="1" applyBorder="1" applyAlignment="1">
      <alignment horizontal="right" vertical="center"/>
    </xf>
    <xf numFmtId="177" fontId="27" fillId="0" borderId="204" xfId="0" applyNumberFormat="1" applyFont="1" applyFill="1" applyBorder="1" applyAlignment="1">
      <alignment horizontal="right" vertical="center"/>
    </xf>
    <xf numFmtId="177" fontId="27" fillId="0" borderId="202" xfId="0" applyNumberFormat="1" applyFont="1" applyFill="1" applyBorder="1" applyAlignment="1">
      <alignment horizontal="right" vertical="center"/>
    </xf>
    <xf numFmtId="177" fontId="27" fillId="0" borderId="134" xfId="0" applyNumberFormat="1" applyFont="1" applyFill="1" applyBorder="1" applyAlignment="1">
      <alignment horizontal="right" vertical="center"/>
    </xf>
    <xf numFmtId="38" fontId="61" fillId="0" borderId="0" xfId="6" applyFont="1" applyBorder="1" applyAlignment="1">
      <alignment horizontal="center" vertical="center"/>
    </xf>
    <xf numFmtId="38" fontId="60" fillId="0" borderId="0" xfId="6" applyFont="1" applyFill="1" applyBorder="1" applyAlignment="1">
      <alignment horizontal="center" vertical="center"/>
    </xf>
    <xf numFmtId="177" fontId="27" fillId="0" borderId="253" xfId="6" applyNumberFormat="1" applyFont="1" applyFill="1" applyBorder="1" applyAlignment="1">
      <alignment horizontal="right" vertical="center"/>
    </xf>
    <xf numFmtId="177" fontId="27" fillId="0" borderId="255" xfId="6" applyNumberFormat="1" applyFont="1" applyFill="1" applyBorder="1" applyAlignment="1">
      <alignment horizontal="right" vertical="center"/>
    </xf>
    <xf numFmtId="177" fontId="27" fillId="0" borderId="254" xfId="0" applyNumberFormat="1" applyFont="1" applyFill="1" applyBorder="1" applyAlignment="1">
      <alignment horizontal="right" vertical="center"/>
    </xf>
    <xf numFmtId="177" fontId="27" fillId="0" borderId="254" xfId="6" applyNumberFormat="1" applyFont="1" applyFill="1" applyBorder="1" applyAlignment="1">
      <alignment horizontal="right" vertical="center"/>
    </xf>
    <xf numFmtId="177" fontId="27" fillId="0" borderId="256" xfId="6" applyNumberFormat="1" applyFont="1" applyFill="1" applyBorder="1" applyAlignment="1">
      <alignment horizontal="right" vertical="center"/>
    </xf>
    <xf numFmtId="177" fontId="27" fillId="0" borderId="257" xfId="6" applyNumberFormat="1" applyFont="1" applyFill="1" applyBorder="1" applyAlignment="1">
      <alignment horizontal="right" vertical="center"/>
    </xf>
    <xf numFmtId="177" fontId="27" fillId="0" borderId="270" xfId="6" applyNumberFormat="1" applyFont="1" applyFill="1" applyBorder="1" applyAlignment="1">
      <alignment vertical="center"/>
    </xf>
    <xf numFmtId="177" fontId="27" fillId="0" borderId="27" xfId="6" applyNumberFormat="1" applyFont="1" applyFill="1" applyBorder="1" applyAlignment="1">
      <alignment vertical="center"/>
    </xf>
    <xf numFmtId="0" fontId="13" fillId="0" borderId="0" xfId="0" applyFont="1" applyBorder="1" applyAlignment="1">
      <alignment horizontal="center" vertical="center"/>
    </xf>
    <xf numFmtId="177" fontId="27" fillId="0" borderId="252" xfId="0" applyNumberFormat="1" applyFont="1" applyFill="1" applyBorder="1" applyAlignment="1">
      <alignment horizontal="right" vertical="center"/>
    </xf>
    <xf numFmtId="38" fontId="26" fillId="0" borderId="245" xfId="6" applyFont="1" applyFill="1" applyBorder="1" applyAlignment="1">
      <alignment horizontal="left" vertical="center" wrapText="1"/>
    </xf>
    <xf numFmtId="38" fontId="26" fillId="0" borderId="246" xfId="6" applyFont="1" applyFill="1" applyBorder="1" applyAlignment="1">
      <alignment horizontal="left" vertical="center" wrapText="1"/>
    </xf>
    <xf numFmtId="177" fontId="27" fillId="0" borderId="252" xfId="6" applyNumberFormat="1" applyFont="1" applyFill="1" applyBorder="1" applyAlignment="1">
      <alignment horizontal="right" vertical="center"/>
    </xf>
    <xf numFmtId="177" fontId="27" fillId="0" borderId="87" xfId="6" applyNumberFormat="1" applyFont="1" applyFill="1" applyBorder="1" applyAlignment="1">
      <alignment horizontal="right" vertical="center"/>
    </xf>
    <xf numFmtId="177" fontId="27" fillId="0" borderId="251" xfId="6" applyNumberFormat="1" applyFont="1" applyFill="1" applyBorder="1" applyAlignment="1">
      <alignment horizontal="right" vertical="center"/>
    </xf>
    <xf numFmtId="177" fontId="27" fillId="0" borderId="206" xfId="6" applyNumberFormat="1" applyFont="1" applyFill="1" applyBorder="1" applyAlignment="1">
      <alignment horizontal="right" vertical="center"/>
    </xf>
    <xf numFmtId="177" fontId="27" fillId="0" borderId="234" xfId="6" applyNumberFormat="1" applyFont="1" applyFill="1" applyBorder="1" applyAlignment="1">
      <alignment horizontal="right" vertical="center"/>
    </xf>
    <xf numFmtId="177" fontId="27" fillId="0" borderId="272" xfId="6" applyNumberFormat="1" applyFont="1" applyFill="1" applyBorder="1" applyAlignment="1">
      <alignment horizontal="right" vertical="center"/>
    </xf>
    <xf numFmtId="38" fontId="26" fillId="0" borderId="16" xfId="6" applyFont="1" applyFill="1" applyBorder="1" applyAlignment="1">
      <alignment horizontal="center" vertical="center" wrapText="1"/>
    </xf>
    <xf numFmtId="38" fontId="26" fillId="0" borderId="38" xfId="6" applyFont="1" applyFill="1" applyBorder="1" applyAlignment="1">
      <alignment horizontal="center" vertical="center" wrapText="1"/>
    </xf>
    <xf numFmtId="38" fontId="26" fillId="0" borderId="23" xfId="6" applyFont="1" applyFill="1" applyBorder="1" applyAlignment="1">
      <alignment horizontal="center" vertical="center" wrapText="1"/>
    </xf>
    <xf numFmtId="38" fontId="26" fillId="0" borderId="43" xfId="6" applyFont="1" applyFill="1" applyBorder="1" applyAlignment="1">
      <alignment horizontal="center" vertical="center" wrapText="1"/>
    </xf>
    <xf numFmtId="38" fontId="0" fillId="0" borderId="271" xfId="6" applyFont="1" applyFill="1" applyBorder="1" applyAlignment="1">
      <alignment horizontal="center" vertical="center" wrapText="1"/>
    </xf>
    <xf numFmtId="38" fontId="0" fillId="0" borderId="158" xfId="6" applyFont="1" applyFill="1" applyBorder="1" applyAlignment="1">
      <alignment horizontal="center" vertical="center" wrapText="1"/>
    </xf>
    <xf numFmtId="38" fontId="26" fillId="0" borderId="219" xfId="6" applyFont="1" applyFill="1" applyBorder="1" applyAlignment="1">
      <alignment horizontal="center" vertical="center" wrapText="1"/>
    </xf>
    <xf numFmtId="177" fontId="27" fillId="0" borderId="163" xfId="6" applyNumberFormat="1" applyFont="1" applyFill="1" applyBorder="1" applyAlignment="1">
      <alignment vertical="center"/>
    </xf>
    <xf numFmtId="177" fontId="27" fillId="0" borderId="125" xfId="6" applyNumberFormat="1" applyFont="1" applyFill="1" applyBorder="1" applyAlignment="1">
      <alignment vertical="center"/>
    </xf>
    <xf numFmtId="177" fontId="27" fillId="0" borderId="124" xfId="6" applyNumberFormat="1" applyFont="1" applyFill="1" applyBorder="1" applyAlignment="1">
      <alignment vertical="center"/>
    </xf>
    <xf numFmtId="177" fontId="27" fillId="0" borderId="201" xfId="6" applyNumberFormat="1" applyFont="1" applyFill="1" applyBorder="1" applyAlignment="1">
      <alignment vertical="center"/>
    </xf>
    <xf numFmtId="177" fontId="27" fillId="0" borderId="156" xfId="6" applyNumberFormat="1" applyFont="1" applyFill="1" applyBorder="1" applyAlignment="1">
      <alignment horizontal="right" vertical="center"/>
    </xf>
    <xf numFmtId="177" fontId="27" fillId="0" borderId="202" xfId="6" applyNumberFormat="1" applyFont="1" applyFill="1" applyBorder="1" applyAlignment="1">
      <alignment horizontal="right" vertical="center"/>
    </xf>
    <xf numFmtId="38" fontId="12" fillId="0" borderId="302" xfId="8" applyFont="1" applyFill="1" applyBorder="1" applyAlignment="1">
      <alignment horizontal="right" vertical="center"/>
    </xf>
    <xf numFmtId="38" fontId="12" fillId="0" borderId="301" xfId="8" applyFont="1" applyFill="1" applyBorder="1" applyAlignment="1">
      <alignment horizontal="right" vertical="center"/>
    </xf>
    <xf numFmtId="38" fontId="8" fillId="0" borderId="122" xfId="6" applyFont="1" applyFill="1" applyBorder="1" applyAlignment="1">
      <alignment horizontal="center" vertical="center"/>
    </xf>
    <xf numFmtId="38" fontId="8" fillId="0" borderId="42" xfId="6" applyFont="1" applyFill="1" applyBorder="1" applyAlignment="1">
      <alignment horizontal="center" vertical="center"/>
    </xf>
    <xf numFmtId="38" fontId="8" fillId="0" borderId="130" xfId="6" applyFont="1" applyFill="1" applyBorder="1" applyAlignment="1">
      <alignment horizontal="center" vertical="center"/>
    </xf>
    <xf numFmtId="38" fontId="8" fillId="0" borderId="131" xfId="6" applyFont="1" applyFill="1" applyBorder="1" applyAlignment="1">
      <alignment horizontal="center" vertical="center"/>
    </xf>
    <xf numFmtId="38" fontId="8" fillId="0" borderId="132" xfId="6" applyFont="1" applyFill="1" applyBorder="1" applyAlignment="1">
      <alignment horizontal="center" vertical="center"/>
    </xf>
    <xf numFmtId="38" fontId="8" fillId="0" borderId="92" xfId="6" applyFont="1" applyFill="1" applyBorder="1" applyAlignment="1">
      <alignment horizontal="left" vertical="center"/>
    </xf>
    <xf numFmtId="38" fontId="8" fillId="0" borderId="152" xfId="6" applyFont="1" applyFill="1" applyBorder="1" applyAlignment="1">
      <alignment horizontal="left" vertical="center"/>
    </xf>
    <xf numFmtId="38" fontId="8" fillId="0" borderId="33" xfId="6" applyFont="1" applyFill="1" applyBorder="1" applyAlignment="1">
      <alignment horizontal="left" vertical="center"/>
    </xf>
    <xf numFmtId="38" fontId="8" fillId="0" borderId="36" xfId="6" applyFont="1" applyFill="1" applyBorder="1" applyAlignment="1">
      <alignment horizontal="left" vertical="center"/>
    </xf>
    <xf numFmtId="38" fontId="8" fillId="0" borderId="151" xfId="6" applyFont="1" applyFill="1" applyBorder="1" applyAlignment="1">
      <alignment horizontal="left" vertical="center" shrinkToFit="1"/>
    </xf>
    <xf numFmtId="38" fontId="8" fillId="0" borderId="92" xfId="6" applyFont="1" applyFill="1" applyBorder="1" applyAlignment="1">
      <alignment horizontal="left" vertical="center" shrinkToFit="1"/>
    </xf>
    <xf numFmtId="38" fontId="8" fillId="0" borderId="29" xfId="6" applyFont="1" applyFill="1" applyBorder="1" applyAlignment="1">
      <alignment horizontal="left" vertical="center" shrinkToFit="1"/>
    </xf>
    <xf numFmtId="38" fontId="8" fillId="0" borderId="195" xfId="6" applyFont="1" applyFill="1" applyBorder="1" applyAlignment="1">
      <alignment horizontal="left" vertical="center" shrinkToFit="1"/>
    </xf>
    <xf numFmtId="38" fontId="8" fillId="0" borderId="196" xfId="6" applyFont="1" applyFill="1" applyBorder="1" applyAlignment="1">
      <alignment horizontal="left" vertical="center" shrinkToFit="1"/>
    </xf>
    <xf numFmtId="181" fontId="8" fillId="0" borderId="196" xfId="6" applyNumberFormat="1" applyFont="1" applyFill="1" applyBorder="1" applyAlignment="1">
      <alignment horizontal="right" vertical="center" shrinkToFit="1"/>
    </xf>
    <xf numFmtId="181" fontId="8" fillId="0" borderId="197" xfId="6" applyNumberFormat="1" applyFont="1" applyFill="1" applyBorder="1" applyAlignment="1">
      <alignment horizontal="right" vertical="center" shrinkToFit="1"/>
    </xf>
    <xf numFmtId="38" fontId="8" fillId="0" borderId="35" xfId="6" applyFont="1" applyFill="1" applyBorder="1" applyAlignment="1">
      <alignment horizontal="left" vertical="center" shrinkToFit="1"/>
    </xf>
    <xf numFmtId="38" fontId="8" fillId="0" borderId="33" xfId="6" applyFont="1" applyFill="1" applyBorder="1" applyAlignment="1">
      <alignment horizontal="left" vertical="center" shrinkToFit="1"/>
    </xf>
    <xf numFmtId="38" fontId="8" fillId="0" borderId="28" xfId="6" applyFont="1" applyFill="1" applyBorder="1" applyAlignment="1">
      <alignment horizontal="left" vertical="center" shrinkToFit="1"/>
    </xf>
    <xf numFmtId="38" fontId="8" fillId="0" borderId="107" xfId="6" applyFont="1" applyFill="1" applyBorder="1" applyAlignment="1">
      <alignment horizontal="left" vertical="center"/>
    </xf>
    <xf numFmtId="38" fontId="8" fillId="0" borderId="48" xfId="6" applyFont="1" applyFill="1" applyBorder="1" applyAlignment="1">
      <alignment horizontal="left" vertical="center"/>
    </xf>
    <xf numFmtId="38" fontId="8" fillId="0" borderId="97" xfId="6" applyFont="1" applyFill="1" applyBorder="1" applyAlignment="1">
      <alignment horizontal="left" vertical="center"/>
    </xf>
    <xf numFmtId="38" fontId="8" fillId="0" borderId="99" xfId="6" applyFont="1" applyFill="1" applyBorder="1" applyAlignment="1">
      <alignment horizontal="center" vertical="center" wrapText="1"/>
    </xf>
    <xf numFmtId="38" fontId="8" fillId="0" borderId="47" xfId="6" applyFont="1" applyFill="1" applyBorder="1" applyAlignment="1">
      <alignment horizontal="center" vertical="center" wrapText="1"/>
    </xf>
    <xf numFmtId="38" fontId="8" fillId="0" borderId="7" xfId="6" applyFont="1" applyFill="1" applyBorder="1" applyAlignment="1">
      <alignment horizontal="center" vertical="center" wrapText="1"/>
    </xf>
    <xf numFmtId="38" fontId="8" fillId="0" borderId="9" xfId="6" applyFont="1" applyFill="1" applyBorder="1" applyAlignment="1">
      <alignment horizontal="center" vertical="center" wrapText="1"/>
    </xf>
    <xf numFmtId="38" fontId="8" fillId="0" borderId="30" xfId="6" applyFont="1" applyFill="1" applyBorder="1" applyAlignment="1">
      <alignment horizontal="center" vertical="center" wrapText="1"/>
    </xf>
    <xf numFmtId="38" fontId="8" fillId="0" borderId="23" xfId="6" applyFont="1" applyFill="1" applyBorder="1" applyAlignment="1">
      <alignment horizontal="center" vertical="center" wrapText="1"/>
    </xf>
    <xf numFmtId="0" fontId="8" fillId="0" borderId="99"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38" fontId="8" fillId="0" borderId="10" xfId="6" applyFont="1" applyFill="1" applyBorder="1" applyAlignment="1">
      <alignment horizontal="center" vertical="center"/>
    </xf>
    <xf numFmtId="38" fontId="8" fillId="0" borderId="11" xfId="6" applyFont="1" applyFill="1" applyBorder="1" applyAlignment="1">
      <alignment horizontal="center" vertical="center"/>
    </xf>
    <xf numFmtId="38" fontId="8" fillId="0" borderId="47" xfId="6" applyFont="1" applyFill="1" applyBorder="1" applyAlignment="1">
      <alignment horizontal="center" vertical="center"/>
    </xf>
    <xf numFmtId="38" fontId="8" fillId="0" borderId="32" xfId="6" applyFont="1" applyFill="1" applyBorder="1" applyAlignment="1">
      <alignment horizontal="center" vertical="center"/>
    </xf>
    <xf numFmtId="38" fontId="8" fillId="0" borderId="8" xfId="6" applyFont="1" applyFill="1" applyBorder="1" applyAlignment="1">
      <alignment horizontal="center" vertical="center"/>
    </xf>
    <xf numFmtId="38" fontId="8" fillId="0" borderId="9" xfId="6" applyFont="1" applyFill="1" applyBorder="1" applyAlignment="1">
      <alignment horizontal="center" vertical="center"/>
    </xf>
    <xf numFmtId="38" fontId="19" fillId="0" borderId="102" xfId="6" applyFont="1" applyFill="1" applyBorder="1" applyAlignment="1">
      <alignment horizontal="center" vertical="center"/>
    </xf>
    <xf numFmtId="38" fontId="19" fillId="0" borderId="103" xfId="6" applyFont="1" applyFill="1" applyBorder="1" applyAlignment="1">
      <alignment horizontal="center" vertical="center"/>
    </xf>
    <xf numFmtId="38" fontId="19" fillId="0" borderId="301" xfId="6" applyFont="1" applyFill="1" applyBorder="1" applyAlignment="1">
      <alignment horizontal="center" vertical="center"/>
    </xf>
    <xf numFmtId="0" fontId="13" fillId="0" borderId="0" xfId="0" applyFont="1" applyFill="1" applyBorder="1" applyAlignment="1">
      <alignment horizontal="center" vertical="center"/>
    </xf>
    <xf numFmtId="38" fontId="61" fillId="0" borderId="0" xfId="6" applyFont="1" applyFill="1" applyBorder="1" applyAlignment="1">
      <alignment horizontal="center" vertical="center"/>
    </xf>
    <xf numFmtId="0" fontId="8" fillId="0" borderId="0" xfId="0" applyFont="1" applyAlignment="1">
      <alignment horizontal="center"/>
    </xf>
    <xf numFmtId="38" fontId="32" fillId="0" borderId="1" xfId="7" applyFont="1" applyBorder="1" applyAlignment="1">
      <alignment horizontal="center" vertical="center"/>
    </xf>
    <xf numFmtId="38" fontId="32" fillId="0" borderId="3" xfId="7" applyFont="1" applyBorder="1" applyAlignment="1">
      <alignment horizontal="center" vertical="center"/>
    </xf>
    <xf numFmtId="38" fontId="32" fillId="0" borderId="7" xfId="7" applyFont="1" applyBorder="1" applyAlignment="1">
      <alignment horizontal="center" vertical="center"/>
    </xf>
    <xf numFmtId="38" fontId="32" fillId="0" borderId="9" xfId="7" applyFont="1" applyBorder="1" applyAlignment="1">
      <alignment horizontal="center" vertical="center"/>
    </xf>
    <xf numFmtId="38" fontId="17" fillId="0" borderId="5" xfId="7" applyFont="1" applyBorder="1" applyAlignment="1">
      <alignment horizontal="center" vertical="center"/>
    </xf>
    <xf numFmtId="38" fontId="17" fillId="0" borderId="81" xfId="7" applyFont="1" applyBorder="1" applyAlignment="1">
      <alignment horizontal="center" vertical="center"/>
    </xf>
    <xf numFmtId="38" fontId="17" fillId="0" borderId="28" xfId="7" applyFont="1" applyBorder="1" applyAlignment="1">
      <alignment horizontal="center" vertical="center"/>
    </xf>
    <xf numFmtId="38" fontId="34" fillId="0" borderId="5" xfId="7" applyFont="1" applyBorder="1" applyAlignment="1">
      <alignment horizontal="center"/>
    </xf>
    <xf numFmtId="38" fontId="32" fillId="0" borderId="5" xfId="7" applyFont="1" applyBorder="1" applyAlignment="1">
      <alignment horizontal="center" vertical="center"/>
    </xf>
    <xf numFmtId="38" fontId="17" fillId="0" borderId="16" xfId="7" applyFont="1" applyBorder="1" applyAlignment="1">
      <alignment horizontal="center" vertical="center"/>
    </xf>
    <xf numFmtId="38" fontId="17" fillId="0" borderId="23" xfId="7" applyFont="1" applyBorder="1" applyAlignment="1">
      <alignment horizontal="center" vertical="center"/>
    </xf>
    <xf numFmtId="38" fontId="17" fillId="0" borderId="0" xfId="7" applyFont="1" applyAlignment="1">
      <alignment horizontal="center" vertical="top"/>
    </xf>
    <xf numFmtId="38" fontId="17" fillId="0" borderId="0" xfId="7" applyFont="1" applyAlignment="1">
      <alignment horizontal="left" vertical="top" wrapText="1"/>
    </xf>
    <xf numFmtId="38" fontId="17" fillId="0" borderId="33" xfId="7" applyFont="1" applyBorder="1" applyAlignment="1">
      <alignment horizontal="center" vertical="center"/>
    </xf>
    <xf numFmtId="0" fontId="8" fillId="0" borderId="0" xfId="0" applyFont="1" applyBorder="1" applyAlignment="1">
      <alignment horizontal="center"/>
    </xf>
    <xf numFmtId="38" fontId="35" fillId="0" borderId="81" xfId="7" applyFont="1" applyBorder="1" applyAlignment="1">
      <alignment horizontal="center" vertical="center"/>
    </xf>
    <xf numFmtId="38" fontId="35" fillId="0" borderId="28" xfId="7" applyFont="1" applyBorder="1" applyAlignment="1">
      <alignment horizontal="center" vertical="center"/>
    </xf>
    <xf numFmtId="38" fontId="37" fillId="0" borderId="81" xfId="7" applyFont="1" applyBorder="1" applyAlignment="1">
      <alignment horizontal="center" wrapText="1"/>
    </xf>
    <xf numFmtId="38" fontId="37" fillId="0" borderId="28" xfId="7" applyFont="1" applyBorder="1" applyAlignment="1">
      <alignment horizontal="center" wrapText="1"/>
    </xf>
    <xf numFmtId="38" fontId="32" fillId="0" borderId="45" xfId="7" applyFont="1" applyBorder="1" applyAlignment="1">
      <alignment horizontal="center" vertical="center"/>
    </xf>
    <xf numFmtId="38" fontId="32" fillId="0" borderId="50" xfId="7" applyFont="1" applyBorder="1" applyAlignment="1">
      <alignment horizontal="center" vertical="center"/>
    </xf>
    <xf numFmtId="38" fontId="32" fillId="0" borderId="101" xfId="7" applyFont="1" applyBorder="1" applyAlignment="1">
      <alignment horizontal="center" vertical="center"/>
    </xf>
    <xf numFmtId="38" fontId="32" fillId="0" borderId="140" xfId="7" applyFont="1" applyBorder="1" applyAlignment="1">
      <alignment horizontal="center" vertical="center"/>
    </xf>
    <xf numFmtId="38" fontId="17" fillId="0" borderId="0" xfId="7" applyFont="1" applyAlignment="1">
      <alignment horizontal="center" vertical="center"/>
    </xf>
    <xf numFmtId="0" fontId="33" fillId="0" borderId="119" xfId="0" applyFont="1" applyFill="1" applyBorder="1" applyAlignment="1">
      <alignment horizontal="center" vertical="center" wrapText="1"/>
    </xf>
    <xf numFmtId="0" fontId="33" fillId="0" borderId="162" xfId="0" applyFont="1" applyFill="1" applyBorder="1" applyAlignment="1">
      <alignment horizontal="center" vertical="center" wrapText="1"/>
    </xf>
    <xf numFmtId="0" fontId="33" fillId="0" borderId="113" xfId="0" applyFont="1" applyFill="1" applyBorder="1" applyAlignment="1">
      <alignment horizontal="center" vertical="center" wrapText="1"/>
    </xf>
    <xf numFmtId="0" fontId="17" fillId="0" borderId="184" xfId="0" applyFont="1" applyFill="1" applyBorder="1" applyAlignment="1">
      <alignment horizontal="center" vertical="center" wrapText="1"/>
    </xf>
    <xf numFmtId="0" fontId="17" fillId="0" borderId="188" xfId="0" applyFont="1" applyFill="1" applyBorder="1" applyAlignment="1">
      <alignment horizontal="center" vertical="center" wrapText="1"/>
    </xf>
    <xf numFmtId="0" fontId="17" fillId="0" borderId="189"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139" xfId="0" applyFont="1" applyFill="1" applyBorder="1" applyAlignment="1">
      <alignment horizontal="center" vertical="center" wrapText="1"/>
    </xf>
    <xf numFmtId="0" fontId="17" fillId="0" borderId="91" xfId="0" applyFont="1" applyFill="1" applyBorder="1" applyAlignment="1">
      <alignment horizontal="center" vertical="center" wrapText="1"/>
    </xf>
    <xf numFmtId="0" fontId="17" fillId="0" borderId="92"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6" borderId="91" xfId="0" applyFont="1" applyFill="1" applyBorder="1" applyAlignment="1">
      <alignment horizontal="center" vertical="center" wrapText="1"/>
    </xf>
    <xf numFmtId="0" fontId="17" fillId="6" borderId="92" xfId="0" applyFont="1" applyFill="1" applyBorder="1" applyAlignment="1">
      <alignment horizontal="center" vertical="center" wrapText="1"/>
    </xf>
    <xf numFmtId="0" fontId="17" fillId="6" borderId="29" xfId="0" applyFont="1" applyFill="1" applyBorder="1" applyAlignment="1">
      <alignment horizontal="center" vertical="center" wrapText="1"/>
    </xf>
    <xf numFmtId="0" fontId="17" fillId="0" borderId="119" xfId="0" applyFont="1" applyFill="1" applyBorder="1" applyAlignment="1">
      <alignment horizontal="center" vertical="center" wrapText="1"/>
    </xf>
    <xf numFmtId="0" fontId="17" fillId="0" borderId="162" xfId="0" applyFont="1" applyFill="1" applyBorder="1" applyAlignment="1">
      <alignment horizontal="center" vertical="center" wrapText="1"/>
    </xf>
    <xf numFmtId="0" fontId="17" fillId="6" borderId="1" xfId="0" applyFont="1" applyFill="1" applyBorder="1" applyAlignment="1">
      <alignment horizontal="left" vertical="top" wrapText="1"/>
    </xf>
    <xf numFmtId="0" fontId="17" fillId="6" borderId="2" xfId="0" applyFont="1" applyFill="1" applyBorder="1" applyAlignment="1">
      <alignment horizontal="left" vertical="top" wrapText="1"/>
    </xf>
    <xf numFmtId="0" fontId="17" fillId="6" borderId="3" xfId="0" applyFont="1" applyFill="1" applyBorder="1" applyAlignment="1">
      <alignment horizontal="left" vertical="top" wrapText="1"/>
    </xf>
    <xf numFmtId="0" fontId="17" fillId="6" borderId="4" xfId="0" applyFont="1" applyFill="1" applyBorder="1" applyAlignment="1">
      <alignment horizontal="left" vertical="top" wrapText="1"/>
    </xf>
    <xf numFmtId="0" fontId="17" fillId="6" borderId="0" xfId="0" applyFont="1" applyFill="1" applyBorder="1" applyAlignment="1">
      <alignment horizontal="left" vertical="top" wrapText="1"/>
    </xf>
    <xf numFmtId="0" fontId="17" fillId="6" borderId="6" xfId="0" applyFont="1" applyFill="1" applyBorder="1" applyAlignment="1">
      <alignment horizontal="left" vertical="top" wrapText="1"/>
    </xf>
    <xf numFmtId="0" fontId="17" fillId="6" borderId="7" xfId="0" applyFont="1" applyFill="1" applyBorder="1" applyAlignment="1">
      <alignment horizontal="left" vertical="top" wrapText="1"/>
    </xf>
    <xf numFmtId="0" fontId="17" fillId="6" borderId="8" xfId="0" applyFont="1" applyFill="1" applyBorder="1" applyAlignment="1">
      <alignment horizontal="left" vertical="top" wrapText="1"/>
    </xf>
    <xf numFmtId="0" fontId="17" fillId="6" borderId="9" xfId="0" applyFont="1" applyFill="1" applyBorder="1" applyAlignment="1">
      <alignment horizontal="left" vertical="top" wrapText="1"/>
    </xf>
    <xf numFmtId="0" fontId="17" fillId="0" borderId="81"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15" xfId="0" quotePrefix="1" applyFont="1" applyFill="1" applyBorder="1" applyAlignment="1">
      <alignment horizontal="center" vertical="center" wrapText="1"/>
    </xf>
    <xf numFmtId="0" fontId="17" fillId="0" borderId="80" xfId="0" quotePrefix="1" applyFont="1" applyFill="1" applyBorder="1" applyAlignment="1">
      <alignment horizontal="center" vertical="center" wrapText="1"/>
    </xf>
    <xf numFmtId="0" fontId="17" fillId="0" borderId="116" xfId="0" quotePrefix="1"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5" xfId="0" quotePrefix="1" applyFont="1" applyFill="1" applyBorder="1" applyAlignment="1">
      <alignment horizontal="left" vertical="center" wrapText="1"/>
    </xf>
    <xf numFmtId="0" fontId="17" fillId="0" borderId="80" xfId="0" quotePrefix="1" applyFont="1" applyFill="1" applyBorder="1" applyAlignment="1">
      <alignment horizontal="left" vertical="center" wrapText="1"/>
    </xf>
    <xf numFmtId="0" fontId="17" fillId="0" borderId="116" xfId="0" quotePrefix="1"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38"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7" fillId="0" borderId="67"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0" borderId="211" xfId="0" applyFont="1" applyFill="1" applyBorder="1" applyAlignment="1">
      <alignment horizontal="center" vertical="center" wrapText="1"/>
    </xf>
    <xf numFmtId="0" fontId="0" fillId="0" borderId="81" xfId="0" applyBorder="1" applyAlignment="1">
      <alignment horizontal="center" vertical="center" shrinkToFit="1"/>
    </xf>
    <xf numFmtId="0" fontId="0" fillId="0" borderId="33" xfId="0" applyBorder="1" applyAlignment="1">
      <alignment horizontal="center" vertical="center" shrinkToFit="1"/>
    </xf>
    <xf numFmtId="0" fontId="0" fillId="0" borderId="28" xfId="0" applyBorder="1" applyAlignment="1">
      <alignment horizontal="center" vertical="center" shrinkToFit="1"/>
    </xf>
    <xf numFmtId="38" fontId="0" fillId="0" borderId="81" xfId="8" applyFont="1" applyBorder="1" applyAlignment="1">
      <alignment horizontal="center" vertical="center" shrinkToFit="1"/>
    </xf>
    <xf numFmtId="38" fontId="0" fillId="0" borderId="28" xfId="8" applyFont="1" applyBorder="1" applyAlignment="1">
      <alignment horizontal="center" vertical="center" shrinkToFit="1"/>
    </xf>
    <xf numFmtId="38" fontId="0" fillId="14" borderId="81" xfId="8" applyFont="1" applyFill="1" applyBorder="1" applyAlignment="1">
      <alignment horizontal="center" vertical="center" shrinkToFit="1"/>
    </xf>
    <xf numFmtId="38" fontId="0" fillId="14" borderId="28" xfId="8" applyFont="1" applyFill="1" applyBorder="1" applyAlignment="1">
      <alignment horizontal="center" vertical="center" shrinkToFit="1"/>
    </xf>
    <xf numFmtId="38" fontId="0" fillId="13" borderId="81" xfId="8" applyFont="1" applyFill="1" applyBorder="1" applyAlignment="1">
      <alignment horizontal="center" vertical="center" shrinkToFit="1"/>
    </xf>
    <xf numFmtId="38" fontId="0" fillId="13" borderId="28" xfId="8" applyFont="1" applyFill="1" applyBorder="1" applyAlignment="1">
      <alignment horizontal="center" vertical="center" shrinkToFit="1"/>
    </xf>
    <xf numFmtId="0" fontId="0" fillId="12" borderId="81" xfId="0" applyFill="1" applyBorder="1" applyAlignment="1">
      <alignment horizontal="center" vertical="center"/>
    </xf>
    <xf numFmtId="0" fontId="0" fillId="12" borderId="28" xfId="0" applyFill="1" applyBorder="1" applyAlignment="1">
      <alignment horizontal="center" vertical="center"/>
    </xf>
    <xf numFmtId="0" fontId="0" fillId="10" borderId="81" xfId="0" applyFill="1" applyBorder="1" applyAlignment="1">
      <alignment horizontal="center" vertical="center"/>
    </xf>
    <xf numFmtId="0" fontId="0" fillId="10" borderId="28" xfId="0" applyFill="1" applyBorder="1" applyAlignment="1">
      <alignment horizontal="center" vertical="center"/>
    </xf>
    <xf numFmtId="0" fontId="86" fillId="7" borderId="16" xfId="11" applyFont="1" applyFill="1" applyBorder="1" applyAlignment="1">
      <alignment horizontal="center" vertical="center"/>
    </xf>
    <xf numFmtId="0" fontId="86" fillId="7" borderId="38" xfId="11" applyFont="1" applyFill="1" applyBorder="1" applyAlignment="1">
      <alignment horizontal="center" vertical="center"/>
    </xf>
    <xf numFmtId="0" fontId="86" fillId="7" borderId="56" xfId="11" applyFont="1" applyFill="1" applyBorder="1" applyAlignment="1">
      <alignment horizontal="center" vertical="center"/>
    </xf>
    <xf numFmtId="0" fontId="86" fillId="7" borderId="84" xfId="11" applyFont="1" applyFill="1" applyBorder="1" applyAlignment="1">
      <alignment horizontal="center" vertical="center"/>
    </xf>
    <xf numFmtId="0" fontId="86" fillId="7" borderId="273" xfId="11" applyFont="1" applyFill="1" applyBorder="1" applyAlignment="1">
      <alignment horizontal="center" vertical="center"/>
    </xf>
    <xf numFmtId="0" fontId="86" fillId="7" borderId="95" xfId="11" applyFont="1" applyFill="1" applyBorder="1" applyAlignment="1">
      <alignment horizontal="center" vertical="center"/>
    </xf>
    <xf numFmtId="0" fontId="86" fillId="7" borderId="16" xfId="11" applyFont="1" applyFill="1" applyBorder="1" applyAlignment="1">
      <alignment horizontal="center" vertical="center" wrapText="1"/>
    </xf>
    <xf numFmtId="0" fontId="86" fillId="7" borderId="38" xfId="11" applyFont="1" applyFill="1" applyBorder="1" applyAlignment="1">
      <alignment horizontal="center" vertical="center" wrapText="1"/>
    </xf>
    <xf numFmtId="0" fontId="86" fillId="7" borderId="56" xfId="11" applyFont="1" applyFill="1" applyBorder="1" applyAlignment="1">
      <alignment horizontal="center" vertical="center" wrapText="1"/>
    </xf>
    <xf numFmtId="0" fontId="86" fillId="7" borderId="68" xfId="11" applyFont="1" applyFill="1" applyBorder="1" applyAlignment="1">
      <alignment horizontal="center" vertical="center" wrapText="1"/>
    </xf>
    <xf numFmtId="0" fontId="86" fillId="7" borderId="57" xfId="11" applyFont="1" applyFill="1" applyBorder="1" applyAlignment="1">
      <alignment horizontal="center" vertical="center"/>
    </xf>
    <xf numFmtId="0" fontId="86" fillId="7" borderId="274" xfId="11" applyNumberFormat="1" applyFont="1" applyFill="1" applyBorder="1" applyAlignment="1">
      <alignment horizontal="center" vertical="center" wrapText="1"/>
    </xf>
    <xf numFmtId="0" fontId="86" fillId="7" borderId="133" xfId="11" applyNumberFormat="1" applyFont="1" applyFill="1" applyBorder="1" applyAlignment="1">
      <alignment horizontal="center" vertical="center"/>
    </xf>
    <xf numFmtId="0" fontId="86" fillId="7" borderId="275" xfId="11" applyFont="1" applyFill="1" applyBorder="1" applyAlignment="1">
      <alignment horizontal="center" vertical="center"/>
    </xf>
    <xf numFmtId="0" fontId="86" fillId="7" borderId="155" xfId="11" applyFont="1" applyFill="1" applyBorder="1" applyAlignment="1">
      <alignment horizontal="center" vertical="center"/>
    </xf>
    <xf numFmtId="0" fontId="86" fillId="7" borderId="276" xfId="11" applyFont="1" applyFill="1" applyBorder="1" applyAlignment="1">
      <alignment horizontal="center" vertical="center" wrapText="1"/>
    </xf>
    <xf numFmtId="0" fontId="86" fillId="7" borderId="160" xfId="11" applyFont="1" applyFill="1" applyBorder="1" applyAlignment="1">
      <alignment horizontal="center" vertical="center"/>
    </xf>
    <xf numFmtId="0" fontId="86" fillId="7" borderId="274" xfId="11" applyFont="1" applyFill="1" applyBorder="1" applyAlignment="1">
      <alignment horizontal="center" vertical="center"/>
    </xf>
    <xf numFmtId="0" fontId="86" fillId="7" borderId="133" xfId="11" applyFont="1" applyFill="1" applyBorder="1" applyAlignment="1">
      <alignment horizontal="center" vertical="center"/>
    </xf>
    <xf numFmtId="0" fontId="86" fillId="7" borderId="276" xfId="11" applyFont="1" applyFill="1" applyBorder="1" applyAlignment="1">
      <alignment horizontal="center" vertical="center"/>
    </xf>
    <xf numFmtId="0" fontId="86" fillId="7" borderId="277" xfId="11" applyFont="1" applyFill="1" applyBorder="1" applyAlignment="1">
      <alignment horizontal="center" vertical="center"/>
    </xf>
    <xf numFmtId="0" fontId="86" fillId="7" borderId="278" xfId="11" applyFont="1" applyFill="1" applyBorder="1" applyAlignment="1">
      <alignment horizontal="center" vertical="center"/>
    </xf>
  </cellXfs>
  <cellStyles count="26">
    <cellStyle name="パーセント" xfId="9" builtinId="5"/>
    <cellStyle name="パーセント 2" xfId="3"/>
    <cellStyle name="桁区切り" xfId="8" builtinId="6"/>
    <cellStyle name="桁区切り 2" xfId="1"/>
    <cellStyle name="桁区切り 2 2" xfId="7"/>
    <cellStyle name="桁区切り 2 3" xfId="19"/>
    <cellStyle name="桁区切り 3" xfId="2"/>
    <cellStyle name="桁区切り 3 2" xfId="12"/>
    <cellStyle name="桁区切り 3 2 2" xfId="20"/>
    <cellStyle name="桁区切り 4" xfId="6"/>
    <cellStyle name="標準" xfId="0" builtinId="0"/>
    <cellStyle name="標準 2" xfId="4"/>
    <cellStyle name="標準 3" xfId="5"/>
    <cellStyle name="標準 4" xfId="10"/>
    <cellStyle name="標準 4 2" xfId="13"/>
    <cellStyle name="標準 4 2 2" xfId="21"/>
    <cellStyle name="標準 5" xfId="14"/>
    <cellStyle name="標準 5 2" xfId="15"/>
    <cellStyle name="標準 5 2 2" xfId="23"/>
    <cellStyle name="標準 5 3" xfId="22"/>
    <cellStyle name="標準 6" xfId="16"/>
    <cellStyle name="標準 6 2" xfId="17"/>
    <cellStyle name="標準 6 2 2" xfId="25"/>
    <cellStyle name="標準 6 3" xfId="24"/>
    <cellStyle name="標準 7" xfId="18"/>
    <cellStyle name="標準_効果検証最終" xfId="11"/>
  </cellStyles>
  <dxfs count="9">
    <dxf>
      <fill>
        <patternFill>
          <bgColor rgb="FFFF0000"/>
        </patternFill>
      </fill>
    </dxf>
    <dxf>
      <fill>
        <patternFill>
          <bgColor rgb="FFFF0000"/>
        </patternFill>
      </fill>
    </dxf>
    <dxf>
      <fill>
        <patternFill>
          <bgColor theme="0" tint="-0.34998626667073579"/>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fgColor auto="1"/>
          <bgColor rgb="FFFF00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xdr:cNvSpPr>
          <a:spLocks noChangeShapeType="1"/>
        </xdr:cNvSpPr>
      </xdr:nvSpPr>
      <xdr:spPr bwMode="auto">
        <a:xfrm>
          <a:off x="4810125" y="4400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xdr:cNvSpPr>
          <a:spLocks noChangeShapeType="1"/>
        </xdr:cNvSpPr>
      </xdr:nvSpPr>
      <xdr:spPr bwMode="auto">
        <a:xfrm>
          <a:off x="4810125" y="4629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3" name="Line 44"/>
        <xdr:cNvSpPr>
          <a:spLocks noChangeShapeType="1"/>
        </xdr:cNvSpPr>
      </xdr:nvSpPr>
      <xdr:spPr bwMode="auto">
        <a:xfrm>
          <a:off x="4810125" y="6038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4" name="Line 45"/>
        <xdr:cNvSpPr>
          <a:spLocks noChangeShapeType="1"/>
        </xdr:cNvSpPr>
      </xdr:nvSpPr>
      <xdr:spPr bwMode="auto">
        <a:xfrm>
          <a:off x="4810125" y="6229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5" name="Line 46"/>
        <xdr:cNvSpPr>
          <a:spLocks noChangeShapeType="1"/>
        </xdr:cNvSpPr>
      </xdr:nvSpPr>
      <xdr:spPr bwMode="auto">
        <a:xfrm>
          <a:off x="4810125" y="6467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6" name="Line 47"/>
        <xdr:cNvSpPr>
          <a:spLocks noChangeShapeType="1"/>
        </xdr:cNvSpPr>
      </xdr:nvSpPr>
      <xdr:spPr bwMode="auto">
        <a:xfrm>
          <a:off x="4810125" y="6705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7" name="Line 48"/>
        <xdr:cNvSpPr>
          <a:spLocks noChangeShapeType="1"/>
        </xdr:cNvSpPr>
      </xdr:nvSpPr>
      <xdr:spPr bwMode="auto">
        <a:xfrm>
          <a:off x="4810125" y="7372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8" name="Line 51"/>
        <xdr:cNvSpPr>
          <a:spLocks noChangeShapeType="1"/>
        </xdr:cNvSpPr>
      </xdr:nvSpPr>
      <xdr:spPr bwMode="auto">
        <a:xfrm>
          <a:off x="4810125" y="7372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9" name="Line 52"/>
        <xdr:cNvSpPr>
          <a:spLocks noChangeShapeType="1"/>
        </xdr:cNvSpPr>
      </xdr:nvSpPr>
      <xdr:spPr bwMode="auto">
        <a:xfrm>
          <a:off x="4810125" y="7610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0" name="Line 53"/>
        <xdr:cNvSpPr>
          <a:spLocks noChangeShapeType="1"/>
        </xdr:cNvSpPr>
      </xdr:nvSpPr>
      <xdr:spPr bwMode="auto">
        <a:xfrm>
          <a:off x="4810125" y="7800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1" name="Line 54"/>
        <xdr:cNvSpPr>
          <a:spLocks noChangeShapeType="1"/>
        </xdr:cNvSpPr>
      </xdr:nvSpPr>
      <xdr:spPr bwMode="auto">
        <a:xfrm>
          <a:off x="4810125" y="7991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2" name="Line 55"/>
        <xdr:cNvSpPr>
          <a:spLocks noChangeShapeType="1"/>
        </xdr:cNvSpPr>
      </xdr:nvSpPr>
      <xdr:spPr bwMode="auto">
        <a:xfrm>
          <a:off x="4810125" y="8372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3" name="Line 56"/>
        <xdr:cNvSpPr>
          <a:spLocks noChangeShapeType="1"/>
        </xdr:cNvSpPr>
      </xdr:nvSpPr>
      <xdr:spPr bwMode="auto">
        <a:xfrm>
          <a:off x="4810125" y="8648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4" name="Line 57"/>
        <xdr:cNvSpPr>
          <a:spLocks noChangeShapeType="1"/>
        </xdr:cNvSpPr>
      </xdr:nvSpPr>
      <xdr:spPr bwMode="auto">
        <a:xfrm>
          <a:off x="4810125" y="8924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5" name="Line 58"/>
        <xdr:cNvSpPr>
          <a:spLocks noChangeShapeType="1"/>
        </xdr:cNvSpPr>
      </xdr:nvSpPr>
      <xdr:spPr bwMode="auto">
        <a:xfrm>
          <a:off x="4810125" y="9201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6" name="Line 59"/>
        <xdr:cNvSpPr>
          <a:spLocks noChangeShapeType="1"/>
        </xdr:cNvSpPr>
      </xdr:nvSpPr>
      <xdr:spPr bwMode="auto">
        <a:xfrm>
          <a:off x="4810125" y="94773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7" name="Line 60"/>
        <xdr:cNvSpPr>
          <a:spLocks noChangeShapeType="1"/>
        </xdr:cNvSpPr>
      </xdr:nvSpPr>
      <xdr:spPr bwMode="auto">
        <a:xfrm>
          <a:off x="4810125" y="9753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8" name="Line 61"/>
        <xdr:cNvSpPr>
          <a:spLocks noChangeShapeType="1"/>
        </xdr:cNvSpPr>
      </xdr:nvSpPr>
      <xdr:spPr bwMode="auto">
        <a:xfrm>
          <a:off x="4810125" y="10134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59" name="Line 62"/>
        <xdr:cNvSpPr>
          <a:spLocks noChangeShapeType="1"/>
        </xdr:cNvSpPr>
      </xdr:nvSpPr>
      <xdr:spPr bwMode="auto">
        <a:xfrm>
          <a:off x="4810125" y="10325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0" name="Line 63"/>
        <xdr:cNvSpPr>
          <a:spLocks noChangeShapeType="1"/>
        </xdr:cNvSpPr>
      </xdr:nvSpPr>
      <xdr:spPr bwMode="auto">
        <a:xfrm>
          <a:off x="4810125" y="10515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1" name="Line 64"/>
        <xdr:cNvSpPr>
          <a:spLocks noChangeShapeType="1"/>
        </xdr:cNvSpPr>
      </xdr:nvSpPr>
      <xdr:spPr bwMode="auto">
        <a:xfrm>
          <a:off x="4810125" y="1070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2" name="Line 65"/>
        <xdr:cNvSpPr>
          <a:spLocks noChangeShapeType="1"/>
        </xdr:cNvSpPr>
      </xdr:nvSpPr>
      <xdr:spPr bwMode="auto">
        <a:xfrm>
          <a:off x="4810125" y="10896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3" name="Line 66"/>
        <xdr:cNvSpPr>
          <a:spLocks noChangeShapeType="1"/>
        </xdr:cNvSpPr>
      </xdr:nvSpPr>
      <xdr:spPr bwMode="auto">
        <a:xfrm>
          <a:off x="4810125" y="11144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4" name="Line 67"/>
        <xdr:cNvSpPr>
          <a:spLocks noChangeShapeType="1"/>
        </xdr:cNvSpPr>
      </xdr:nvSpPr>
      <xdr:spPr bwMode="auto">
        <a:xfrm>
          <a:off x="4810125" y="11553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5" name="Line 68"/>
        <xdr:cNvSpPr>
          <a:spLocks noChangeShapeType="1"/>
        </xdr:cNvSpPr>
      </xdr:nvSpPr>
      <xdr:spPr bwMode="auto">
        <a:xfrm>
          <a:off x="4810125" y="1186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6" name="Line 69"/>
        <xdr:cNvSpPr>
          <a:spLocks noChangeShapeType="1"/>
        </xdr:cNvSpPr>
      </xdr:nvSpPr>
      <xdr:spPr bwMode="auto">
        <a:xfrm>
          <a:off x="4810125" y="12182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7" name="Line 70"/>
        <xdr:cNvSpPr>
          <a:spLocks noChangeShapeType="1"/>
        </xdr:cNvSpPr>
      </xdr:nvSpPr>
      <xdr:spPr bwMode="auto">
        <a:xfrm>
          <a:off x="4810125" y="12496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8" name="Line 71"/>
        <xdr:cNvSpPr>
          <a:spLocks noChangeShapeType="1"/>
        </xdr:cNvSpPr>
      </xdr:nvSpPr>
      <xdr:spPr bwMode="auto">
        <a:xfrm>
          <a:off x="4810125" y="1281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9" name="Line 72"/>
        <xdr:cNvSpPr>
          <a:spLocks noChangeShapeType="1"/>
        </xdr:cNvSpPr>
      </xdr:nvSpPr>
      <xdr:spPr bwMode="auto">
        <a:xfrm>
          <a:off x="4810125" y="13125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0" name="Line 73"/>
        <xdr:cNvSpPr>
          <a:spLocks noChangeShapeType="1"/>
        </xdr:cNvSpPr>
      </xdr:nvSpPr>
      <xdr:spPr bwMode="auto">
        <a:xfrm>
          <a:off x="4810125" y="13439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1" name="Line 74"/>
        <xdr:cNvSpPr>
          <a:spLocks noChangeShapeType="1"/>
        </xdr:cNvSpPr>
      </xdr:nvSpPr>
      <xdr:spPr bwMode="auto">
        <a:xfrm>
          <a:off x="4810125" y="13754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2" name="Line 75"/>
        <xdr:cNvSpPr>
          <a:spLocks noChangeShapeType="1"/>
        </xdr:cNvSpPr>
      </xdr:nvSpPr>
      <xdr:spPr bwMode="auto">
        <a:xfrm>
          <a:off x="4810125" y="1406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3" name="Line 76"/>
        <xdr:cNvSpPr>
          <a:spLocks noChangeShapeType="1"/>
        </xdr:cNvSpPr>
      </xdr:nvSpPr>
      <xdr:spPr bwMode="auto">
        <a:xfrm>
          <a:off x="4810125" y="14382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4" name="Line 42"/>
        <xdr:cNvSpPr>
          <a:spLocks noChangeShapeType="1"/>
        </xdr:cNvSpPr>
      </xdr:nvSpPr>
      <xdr:spPr bwMode="auto">
        <a:xfrm>
          <a:off x="4810125" y="5800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22</xdr:row>
      <xdr:rowOff>0</xdr:rowOff>
    </xdr:from>
    <xdr:to>
      <xdr:col>17</xdr:col>
      <xdr:colOff>0</xdr:colOff>
      <xdr:row>22</xdr:row>
      <xdr:rowOff>0</xdr:rowOff>
    </xdr:to>
    <xdr:sp macro="" textlink="">
      <xdr:nvSpPr>
        <xdr:cNvPr id="75" name="Line 42"/>
        <xdr:cNvSpPr>
          <a:spLocks noChangeShapeType="1"/>
        </xdr:cNvSpPr>
      </xdr:nvSpPr>
      <xdr:spPr bwMode="auto">
        <a:xfrm>
          <a:off x="4810125" y="5305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76" name="Line 43"/>
        <xdr:cNvSpPr>
          <a:spLocks noChangeShapeType="1"/>
        </xdr:cNvSpPr>
      </xdr:nvSpPr>
      <xdr:spPr bwMode="auto">
        <a:xfrm>
          <a:off x="4810125" y="5543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7" name="Line 44"/>
        <xdr:cNvSpPr>
          <a:spLocks noChangeShapeType="1"/>
        </xdr:cNvSpPr>
      </xdr:nvSpPr>
      <xdr:spPr bwMode="auto">
        <a:xfrm>
          <a:off x="4810125" y="5800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8" name="Line 45"/>
        <xdr:cNvSpPr>
          <a:spLocks noChangeShapeType="1"/>
        </xdr:cNvSpPr>
      </xdr:nvSpPr>
      <xdr:spPr bwMode="auto">
        <a:xfrm>
          <a:off x="4810125" y="6038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9" name="Line 46"/>
        <xdr:cNvSpPr>
          <a:spLocks noChangeShapeType="1"/>
        </xdr:cNvSpPr>
      </xdr:nvSpPr>
      <xdr:spPr bwMode="auto">
        <a:xfrm>
          <a:off x="4810125" y="6229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21</xdr:col>
      <xdr:colOff>171542</xdr:colOff>
      <xdr:row>0</xdr:row>
      <xdr:rowOff>61318</xdr:rowOff>
    </xdr:from>
    <xdr:ext cx="588624" cy="267381"/>
    <xdr:sp macro="" textlink="">
      <xdr:nvSpPr>
        <xdr:cNvPr id="81" name="テキスト ボックス 80"/>
        <xdr:cNvSpPr txBox="1"/>
      </xdr:nvSpPr>
      <xdr:spPr>
        <a:xfrm>
          <a:off x="6166689" y="61318"/>
          <a:ext cx="588624" cy="267381"/>
        </a:xfrm>
        <a:prstGeom prst="rect">
          <a:avLst/>
        </a:prstGeom>
        <a:solidFill>
          <a:srgbClr xmlns:mc="http://schemas.openxmlformats.org/markup-compatibility/2006" xmlns:a14="http://schemas.microsoft.com/office/drawing/2010/main" val="FFFFFF" mc:Ignorable="a14" a14:legacySpreadsheetColorIndex="9"/>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050">
              <a:latin typeface="ＭＳ ゴシック" panose="020B0609070205080204" pitchFamily="49" charset="-128"/>
              <a:ea typeface="ＭＳ ゴシック" panose="020B0609070205080204" pitchFamily="49" charset="-128"/>
            </a:rPr>
            <a:t>様式７</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10</xdr:col>
      <xdr:colOff>710046</xdr:colOff>
      <xdr:row>0</xdr:row>
      <xdr:rowOff>69273</xdr:rowOff>
    </xdr:from>
    <xdr:to>
      <xdr:col>11</xdr:col>
      <xdr:colOff>208396</xdr:colOff>
      <xdr:row>2</xdr:row>
      <xdr:rowOff>19050</xdr:rowOff>
    </xdr:to>
    <xdr:sp macro="" textlink="">
      <xdr:nvSpPr>
        <xdr:cNvPr id="2" name="Text Box 1"/>
        <xdr:cNvSpPr txBox="1">
          <a:spLocks noChangeArrowheads="1"/>
        </xdr:cNvSpPr>
      </xdr:nvSpPr>
      <xdr:spPr bwMode="auto">
        <a:xfrm>
          <a:off x="8485910" y="69273"/>
          <a:ext cx="831850" cy="209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9-10</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1066801</xdr:colOff>
      <xdr:row>0</xdr:row>
      <xdr:rowOff>61121</xdr:rowOff>
    </xdr:from>
    <xdr:to>
      <xdr:col>7</xdr:col>
      <xdr:colOff>1970415</xdr:colOff>
      <xdr:row>0</xdr:row>
      <xdr:rowOff>314325</xdr:rowOff>
    </xdr:to>
    <xdr:sp macro="" textlink="">
      <xdr:nvSpPr>
        <xdr:cNvPr id="2" name="Text Box 24"/>
        <xdr:cNvSpPr txBox="1">
          <a:spLocks noChangeArrowheads="1"/>
        </xdr:cNvSpPr>
      </xdr:nvSpPr>
      <xdr:spPr bwMode="auto">
        <a:xfrm>
          <a:off x="7439026" y="61121"/>
          <a:ext cx="903614" cy="25320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様式</a:t>
          </a:r>
          <a:r>
            <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rPr>
            <a:t>10-3-1</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504825</xdr:colOff>
      <xdr:row>9</xdr:row>
      <xdr:rowOff>9525</xdr:rowOff>
    </xdr:from>
    <xdr:to>
      <xdr:col>1</xdr:col>
      <xdr:colOff>504825</xdr:colOff>
      <xdr:row>20</xdr:row>
      <xdr:rowOff>142875</xdr:rowOff>
    </xdr:to>
    <xdr:sp macro="" textlink="">
      <xdr:nvSpPr>
        <xdr:cNvPr id="2" name="Line 1"/>
        <xdr:cNvSpPr>
          <a:spLocks noChangeShapeType="1"/>
        </xdr:cNvSpPr>
      </xdr:nvSpPr>
      <xdr:spPr bwMode="auto">
        <a:xfrm flipH="1">
          <a:off x="1000125" y="2562225"/>
          <a:ext cx="0" cy="20193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17</xdr:row>
      <xdr:rowOff>9525</xdr:rowOff>
    </xdr:from>
    <xdr:to>
      <xdr:col>6</xdr:col>
      <xdr:colOff>9525</xdr:colOff>
      <xdr:row>17</xdr:row>
      <xdr:rowOff>9525</xdr:rowOff>
    </xdr:to>
    <xdr:sp macro="" textlink="">
      <xdr:nvSpPr>
        <xdr:cNvPr id="3" name="Line 2"/>
        <xdr:cNvSpPr>
          <a:spLocks noChangeShapeType="1"/>
        </xdr:cNvSpPr>
      </xdr:nvSpPr>
      <xdr:spPr bwMode="auto">
        <a:xfrm>
          <a:off x="1000125" y="3933825"/>
          <a:ext cx="812482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19</xdr:row>
      <xdr:rowOff>0</xdr:rowOff>
    </xdr:from>
    <xdr:to>
      <xdr:col>6</xdr:col>
      <xdr:colOff>0</xdr:colOff>
      <xdr:row>19</xdr:row>
      <xdr:rowOff>0</xdr:rowOff>
    </xdr:to>
    <xdr:sp macro="" textlink="">
      <xdr:nvSpPr>
        <xdr:cNvPr id="4" name="Line 4"/>
        <xdr:cNvSpPr>
          <a:spLocks noChangeShapeType="1"/>
        </xdr:cNvSpPr>
      </xdr:nvSpPr>
      <xdr:spPr bwMode="auto">
        <a:xfrm>
          <a:off x="1000125" y="4267200"/>
          <a:ext cx="811530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523875</xdr:colOff>
      <xdr:row>13</xdr:row>
      <xdr:rowOff>0</xdr:rowOff>
    </xdr:from>
    <xdr:to>
      <xdr:col>6</xdr:col>
      <xdr:colOff>0</xdr:colOff>
      <xdr:row>13</xdr:row>
      <xdr:rowOff>0</xdr:rowOff>
    </xdr:to>
    <xdr:sp macro="" textlink="">
      <xdr:nvSpPr>
        <xdr:cNvPr id="5" name="Line 14"/>
        <xdr:cNvSpPr>
          <a:spLocks noChangeShapeType="1"/>
        </xdr:cNvSpPr>
      </xdr:nvSpPr>
      <xdr:spPr bwMode="auto">
        <a:xfrm flipV="1">
          <a:off x="1019175" y="3238500"/>
          <a:ext cx="809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1144681</xdr:colOff>
      <xdr:row>0</xdr:row>
      <xdr:rowOff>76760</xdr:rowOff>
    </xdr:from>
    <xdr:to>
      <xdr:col>5</xdr:col>
      <xdr:colOff>2085613</xdr:colOff>
      <xdr:row>1</xdr:row>
      <xdr:rowOff>180975</xdr:rowOff>
    </xdr:to>
    <xdr:sp macro="" textlink="">
      <xdr:nvSpPr>
        <xdr:cNvPr id="7" name="Text Box 1"/>
        <xdr:cNvSpPr txBox="1">
          <a:spLocks noChangeArrowheads="1"/>
        </xdr:cNvSpPr>
      </xdr:nvSpPr>
      <xdr:spPr bwMode="auto">
        <a:xfrm>
          <a:off x="7859806" y="248210"/>
          <a:ext cx="940932" cy="2756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様式</a:t>
          </a:r>
          <a:r>
            <a:rPr lang="en-US" altLang="ja-JP" sz="1100" b="0" i="0" u="none" strike="noStrike" baseline="0">
              <a:solidFill>
                <a:srgbClr val="000000"/>
              </a:solidFill>
              <a:latin typeface="ＭＳ ゴシック"/>
              <a:ea typeface="ＭＳ ゴシック"/>
            </a:rPr>
            <a:t>10-3-2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1828800</xdr:colOff>
      <xdr:row>1</xdr:row>
      <xdr:rowOff>9525</xdr:rowOff>
    </xdr:from>
    <xdr:to>
      <xdr:col>4</xdr:col>
      <xdr:colOff>2419350</xdr:colOff>
      <xdr:row>2</xdr:row>
      <xdr:rowOff>128066</xdr:rowOff>
    </xdr:to>
    <xdr:sp macro="" textlink="">
      <xdr:nvSpPr>
        <xdr:cNvPr id="3" name="Text Box 1"/>
        <xdr:cNvSpPr txBox="1">
          <a:spLocks noChangeArrowheads="1"/>
        </xdr:cNvSpPr>
      </xdr:nvSpPr>
      <xdr:spPr bwMode="auto">
        <a:xfrm>
          <a:off x="6791325" y="180975"/>
          <a:ext cx="590550" cy="28999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11</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31</xdr:row>
      <xdr:rowOff>0</xdr:rowOff>
    </xdr:from>
    <xdr:to>
      <xdr:col>7</xdr:col>
      <xdr:colOff>0</xdr:colOff>
      <xdr:row>31</xdr:row>
      <xdr:rowOff>0</xdr:rowOff>
    </xdr:to>
    <xdr:sp macro="" textlink="">
      <xdr:nvSpPr>
        <xdr:cNvPr id="2" name="Line 4"/>
        <xdr:cNvSpPr>
          <a:spLocks noChangeShapeType="1"/>
        </xdr:cNvSpPr>
      </xdr:nvSpPr>
      <xdr:spPr bwMode="auto">
        <a:xfrm>
          <a:off x="495300" y="8505825"/>
          <a:ext cx="6562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0</xdr:rowOff>
    </xdr:from>
    <xdr:to>
      <xdr:col>7</xdr:col>
      <xdr:colOff>0</xdr:colOff>
      <xdr:row>34</xdr:row>
      <xdr:rowOff>0</xdr:rowOff>
    </xdr:to>
    <xdr:sp macro="" textlink="">
      <xdr:nvSpPr>
        <xdr:cNvPr id="3" name="Line 5"/>
        <xdr:cNvSpPr>
          <a:spLocks noChangeShapeType="1"/>
        </xdr:cNvSpPr>
      </xdr:nvSpPr>
      <xdr:spPr bwMode="auto">
        <a:xfrm>
          <a:off x="247650" y="9115425"/>
          <a:ext cx="6810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581025</xdr:colOff>
      <xdr:row>0</xdr:row>
      <xdr:rowOff>108698</xdr:rowOff>
    </xdr:from>
    <xdr:to>
      <xdr:col>6</xdr:col>
      <xdr:colOff>1171575</xdr:colOff>
      <xdr:row>1</xdr:row>
      <xdr:rowOff>122464</xdr:rowOff>
    </xdr:to>
    <xdr:sp macro="" textlink="">
      <xdr:nvSpPr>
        <xdr:cNvPr id="5" name="Text Box 1"/>
        <xdr:cNvSpPr txBox="1">
          <a:spLocks noChangeArrowheads="1"/>
        </xdr:cNvSpPr>
      </xdr:nvSpPr>
      <xdr:spPr bwMode="auto">
        <a:xfrm>
          <a:off x="6418489" y="108698"/>
          <a:ext cx="590550" cy="28590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12</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3209925</xdr:colOff>
      <xdr:row>0</xdr:row>
      <xdr:rowOff>47625</xdr:rowOff>
    </xdr:from>
    <xdr:to>
      <xdr:col>4</xdr:col>
      <xdr:colOff>3819525</xdr:colOff>
      <xdr:row>1</xdr:row>
      <xdr:rowOff>104775</xdr:rowOff>
    </xdr:to>
    <xdr:sp macro="" textlink="">
      <xdr:nvSpPr>
        <xdr:cNvPr id="2" name="Text Box 1"/>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13</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14</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15</a:t>
          </a:r>
        </a:p>
      </xdr:txBody>
    </xdr:sp>
    <xdr:clientData/>
  </xdr:twoCellAnchor>
  <xdr:twoCellAnchor>
    <xdr:from>
      <xdr:col>1</xdr:col>
      <xdr:colOff>1990725</xdr:colOff>
      <xdr:row>19</xdr:row>
      <xdr:rowOff>66675</xdr:rowOff>
    </xdr:from>
    <xdr:to>
      <xdr:col>3</xdr:col>
      <xdr:colOff>1800225</xdr:colOff>
      <xdr:row>22</xdr:row>
      <xdr:rowOff>28575</xdr:rowOff>
    </xdr:to>
    <xdr:sp macro="" textlink="">
      <xdr:nvSpPr>
        <xdr:cNvPr id="3" name="Text Box 2"/>
        <xdr:cNvSpPr txBox="1">
          <a:spLocks noChangeArrowheads="1"/>
        </xdr:cNvSpPr>
      </xdr:nvSpPr>
      <xdr:spPr bwMode="auto">
        <a:xfrm>
          <a:off x="2238375" y="4829175"/>
          <a:ext cx="3333750"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200" b="0" i="0" u="none" strike="noStrike" baseline="0">
              <a:solidFill>
                <a:srgbClr val="000000"/>
              </a:solidFill>
              <a:latin typeface="ＭＳ Ｐゴシック"/>
              <a:ea typeface="ＭＳ Ｐゴシック"/>
            </a:rPr>
            <a:t>主要設置機器等の設置箇所図</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647700</xdr:colOff>
      <xdr:row>0</xdr:row>
      <xdr:rowOff>28574</xdr:rowOff>
    </xdr:from>
    <xdr:to>
      <xdr:col>6</xdr:col>
      <xdr:colOff>1419225</xdr:colOff>
      <xdr:row>1</xdr:row>
      <xdr:rowOff>152399</xdr:rowOff>
    </xdr:to>
    <xdr:sp macro="" textlink="">
      <xdr:nvSpPr>
        <xdr:cNvPr id="2" name="Text Box 1"/>
        <xdr:cNvSpPr txBox="1">
          <a:spLocks noChangeArrowheads="1"/>
        </xdr:cNvSpPr>
      </xdr:nvSpPr>
      <xdr:spPr bwMode="auto">
        <a:xfrm>
          <a:off x="9696450" y="28574"/>
          <a:ext cx="77152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16</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549090</xdr:colOff>
      <xdr:row>0</xdr:row>
      <xdr:rowOff>56029</xdr:rowOff>
    </xdr:from>
    <xdr:to>
      <xdr:col>6</xdr:col>
      <xdr:colOff>1019736</xdr:colOff>
      <xdr:row>1</xdr:row>
      <xdr:rowOff>134471</xdr:rowOff>
    </xdr:to>
    <xdr:sp macro="" textlink="">
      <xdr:nvSpPr>
        <xdr:cNvPr id="2" name="Text Box 1"/>
        <xdr:cNvSpPr txBox="1">
          <a:spLocks noChangeArrowheads="1"/>
        </xdr:cNvSpPr>
      </xdr:nvSpPr>
      <xdr:spPr bwMode="auto">
        <a:xfrm>
          <a:off x="5835465" y="56029"/>
          <a:ext cx="1232646" cy="2498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参考計算シート１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361950</xdr:colOff>
      <xdr:row>0</xdr:row>
      <xdr:rowOff>47625</xdr:rowOff>
    </xdr:from>
    <xdr:to>
      <xdr:col>5</xdr:col>
      <xdr:colOff>1162050</xdr:colOff>
      <xdr:row>1</xdr:row>
      <xdr:rowOff>138953</xdr:rowOff>
    </xdr:to>
    <xdr:sp macro="" textlink="">
      <xdr:nvSpPr>
        <xdr:cNvPr id="2" name="Text Box 1"/>
        <xdr:cNvSpPr txBox="1">
          <a:spLocks noChangeArrowheads="1"/>
        </xdr:cNvSpPr>
      </xdr:nvSpPr>
      <xdr:spPr bwMode="auto">
        <a:xfrm>
          <a:off x="5581650" y="47625"/>
          <a:ext cx="800100" cy="26277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9-2</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539750</xdr:colOff>
      <xdr:row>0</xdr:row>
      <xdr:rowOff>47625</xdr:rowOff>
    </xdr:from>
    <xdr:to>
      <xdr:col>7</xdr:col>
      <xdr:colOff>819896</xdr:colOff>
      <xdr:row>1</xdr:row>
      <xdr:rowOff>119530</xdr:rowOff>
    </xdr:to>
    <xdr:sp macro="" textlink="">
      <xdr:nvSpPr>
        <xdr:cNvPr id="2" name="Text Box 1"/>
        <xdr:cNvSpPr txBox="1">
          <a:spLocks noChangeArrowheads="1"/>
        </xdr:cNvSpPr>
      </xdr:nvSpPr>
      <xdr:spPr bwMode="auto">
        <a:xfrm>
          <a:off x="6464300" y="47625"/>
          <a:ext cx="1232646" cy="2433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参考計算シート２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356907</xdr:colOff>
      <xdr:row>0</xdr:row>
      <xdr:rowOff>65555</xdr:rowOff>
    </xdr:from>
    <xdr:to>
      <xdr:col>5</xdr:col>
      <xdr:colOff>1157007</xdr:colOff>
      <xdr:row>1</xdr:row>
      <xdr:rowOff>156883</xdr:rowOff>
    </xdr:to>
    <xdr:sp macro="" textlink="">
      <xdr:nvSpPr>
        <xdr:cNvPr id="2" name="Text Box 1"/>
        <xdr:cNvSpPr txBox="1">
          <a:spLocks noChangeArrowheads="1"/>
        </xdr:cNvSpPr>
      </xdr:nvSpPr>
      <xdr:spPr bwMode="auto">
        <a:xfrm>
          <a:off x="5567642" y="65555"/>
          <a:ext cx="800100" cy="2594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96931</xdr:colOff>
      <xdr:row>0</xdr:row>
      <xdr:rowOff>60512</xdr:rowOff>
    </xdr:from>
    <xdr:to>
      <xdr:col>6</xdr:col>
      <xdr:colOff>925606</xdr:colOff>
      <xdr:row>1</xdr:row>
      <xdr:rowOff>114300</xdr:rowOff>
    </xdr:to>
    <xdr:sp macro="" textlink="">
      <xdr:nvSpPr>
        <xdr:cNvPr id="3" name="Text Box 1"/>
        <xdr:cNvSpPr txBox="1">
          <a:spLocks noChangeArrowheads="1"/>
        </xdr:cNvSpPr>
      </xdr:nvSpPr>
      <xdr:spPr bwMode="auto">
        <a:xfrm>
          <a:off x="5459506" y="60512"/>
          <a:ext cx="828675" cy="22523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819150</xdr:colOff>
      <xdr:row>0</xdr:row>
      <xdr:rowOff>50986</xdr:rowOff>
    </xdr:from>
    <xdr:to>
      <xdr:col>7</xdr:col>
      <xdr:colOff>752475</xdr:colOff>
      <xdr:row>1</xdr:row>
      <xdr:rowOff>104775</xdr:rowOff>
    </xdr:to>
    <xdr:sp macro="" textlink="">
      <xdr:nvSpPr>
        <xdr:cNvPr id="2" name="Text Box 1"/>
        <xdr:cNvSpPr txBox="1">
          <a:spLocks noChangeArrowheads="1"/>
        </xdr:cNvSpPr>
      </xdr:nvSpPr>
      <xdr:spPr bwMode="auto">
        <a:xfrm>
          <a:off x="5448300" y="50986"/>
          <a:ext cx="847725" cy="22523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9-5</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1539127</xdr:colOff>
      <xdr:row>0</xdr:row>
      <xdr:rowOff>2799</xdr:rowOff>
    </xdr:from>
    <xdr:to>
      <xdr:col>7</xdr:col>
      <xdr:colOff>2342028</xdr:colOff>
      <xdr:row>1</xdr:row>
      <xdr:rowOff>78440</xdr:rowOff>
    </xdr:to>
    <xdr:sp macro="" textlink="">
      <xdr:nvSpPr>
        <xdr:cNvPr id="2" name="Text Box 1"/>
        <xdr:cNvSpPr txBox="1">
          <a:spLocks noChangeArrowheads="1"/>
        </xdr:cNvSpPr>
      </xdr:nvSpPr>
      <xdr:spPr bwMode="auto">
        <a:xfrm flipH="1">
          <a:off x="10896039" y="2799"/>
          <a:ext cx="802901" cy="29975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9-6</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215900</xdr:colOff>
      <xdr:row>24</xdr:row>
      <xdr:rowOff>127000</xdr:rowOff>
    </xdr:from>
    <xdr:to>
      <xdr:col>13</xdr:col>
      <xdr:colOff>0</xdr:colOff>
      <xdr:row>26</xdr:row>
      <xdr:rowOff>0</xdr:rowOff>
    </xdr:to>
    <xdr:sp macro="" textlink="">
      <xdr:nvSpPr>
        <xdr:cNvPr id="2" name="テキスト ボックス 1"/>
        <xdr:cNvSpPr txBox="1"/>
      </xdr:nvSpPr>
      <xdr:spPr>
        <a:xfrm>
          <a:off x="8445500" y="4241800"/>
          <a:ext cx="46990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ysClr val="windowText" lastClr="000000"/>
            </a:solidFill>
          </a:endParaRPr>
        </a:p>
      </xdr:txBody>
    </xdr:sp>
    <xdr:clientData/>
  </xdr:twoCellAnchor>
  <xdr:twoCellAnchor>
    <xdr:from>
      <xdr:col>11</xdr:col>
      <xdr:colOff>270063</xdr:colOff>
      <xdr:row>0</xdr:row>
      <xdr:rowOff>39408</xdr:rowOff>
    </xdr:from>
    <xdr:to>
      <xdr:col>12</xdr:col>
      <xdr:colOff>155763</xdr:colOff>
      <xdr:row>1</xdr:row>
      <xdr:rowOff>33058</xdr:rowOff>
    </xdr:to>
    <xdr:sp macro="" textlink="">
      <xdr:nvSpPr>
        <xdr:cNvPr id="3" name="Text Box 1"/>
        <xdr:cNvSpPr txBox="1">
          <a:spLocks noChangeArrowheads="1"/>
        </xdr:cNvSpPr>
      </xdr:nvSpPr>
      <xdr:spPr bwMode="auto">
        <a:xfrm>
          <a:off x="7813863" y="39408"/>
          <a:ext cx="571500" cy="165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9-7</a:t>
          </a:r>
        </a:p>
      </xdr:txBody>
    </xdr:sp>
    <xdr:clientData/>
  </xdr:twoCellAnchor>
  <xdr:oneCellAnchor>
    <xdr:from>
      <xdr:col>6</xdr:col>
      <xdr:colOff>0</xdr:colOff>
      <xdr:row>29</xdr:row>
      <xdr:rowOff>0</xdr:rowOff>
    </xdr:from>
    <xdr:ext cx="184731" cy="264560"/>
    <xdr:sp macro="" textlink="">
      <xdr:nvSpPr>
        <xdr:cNvPr id="4" name="テキスト ボックス 3"/>
        <xdr:cNvSpPr txBox="1"/>
      </xdr:nvSpPr>
      <xdr:spPr>
        <a:xfrm>
          <a:off x="4114800"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13</xdr:col>
      <xdr:colOff>504825</xdr:colOff>
      <xdr:row>0</xdr:row>
      <xdr:rowOff>53975</xdr:rowOff>
    </xdr:from>
    <xdr:to>
      <xdr:col>14</xdr:col>
      <xdr:colOff>650875</xdr:colOff>
      <xdr:row>1</xdr:row>
      <xdr:rowOff>92075</xdr:rowOff>
    </xdr:to>
    <xdr:sp macro="" textlink="">
      <xdr:nvSpPr>
        <xdr:cNvPr id="2" name="Text Box 1"/>
        <xdr:cNvSpPr txBox="1">
          <a:spLocks noChangeArrowheads="1"/>
        </xdr:cNvSpPr>
      </xdr:nvSpPr>
      <xdr:spPr bwMode="auto">
        <a:xfrm>
          <a:off x="9471025" y="53975"/>
          <a:ext cx="831850" cy="215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9-8</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247650</xdr:colOff>
      <xdr:row>0</xdr:row>
      <xdr:rowOff>28575</xdr:rowOff>
    </xdr:from>
    <xdr:to>
      <xdr:col>14</xdr:col>
      <xdr:colOff>1000125</xdr:colOff>
      <xdr:row>0</xdr:row>
      <xdr:rowOff>228600</xdr:rowOff>
    </xdr:to>
    <xdr:sp macro="" textlink="">
      <xdr:nvSpPr>
        <xdr:cNvPr id="3" name="Text Box 2"/>
        <xdr:cNvSpPr txBox="1">
          <a:spLocks noChangeArrowheads="1"/>
        </xdr:cNvSpPr>
      </xdr:nvSpPr>
      <xdr:spPr bwMode="auto">
        <a:xfrm>
          <a:off x="11772900" y="28575"/>
          <a:ext cx="752475"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9-9</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11.xml"/><Relationship Id="rId1" Type="http://schemas.openxmlformats.org/officeDocument/2006/relationships/printerSettings" Target="../printerSettings/printerSettings26.bin"/><Relationship Id="rId4" Type="http://schemas.openxmlformats.org/officeDocument/2006/relationships/comments" Target="../comments2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12.xml"/><Relationship Id="rId1" Type="http://schemas.openxmlformats.org/officeDocument/2006/relationships/printerSettings" Target="../printerSettings/printerSettings27.bin"/><Relationship Id="rId4" Type="http://schemas.openxmlformats.org/officeDocument/2006/relationships/comments" Target="../comments27.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13.xml"/><Relationship Id="rId1" Type="http://schemas.openxmlformats.org/officeDocument/2006/relationships/printerSettings" Target="../printerSettings/printerSettings30.bin"/><Relationship Id="rId4" Type="http://schemas.openxmlformats.org/officeDocument/2006/relationships/comments" Target="../comments30.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14.xml"/><Relationship Id="rId1" Type="http://schemas.openxmlformats.org/officeDocument/2006/relationships/printerSettings" Target="../printerSettings/printerSettings31.bin"/><Relationship Id="rId4" Type="http://schemas.openxmlformats.org/officeDocument/2006/relationships/comments" Target="../comments31.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15.xml"/><Relationship Id="rId1" Type="http://schemas.openxmlformats.org/officeDocument/2006/relationships/printerSettings" Target="../printerSettings/printerSettings32.bin"/><Relationship Id="rId4" Type="http://schemas.openxmlformats.org/officeDocument/2006/relationships/comments" Target="../comments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16.xml"/><Relationship Id="rId1" Type="http://schemas.openxmlformats.org/officeDocument/2006/relationships/printerSettings" Target="../printerSettings/printerSettings33.bin"/><Relationship Id="rId4" Type="http://schemas.openxmlformats.org/officeDocument/2006/relationships/comments" Target="../comments33.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17.xml"/><Relationship Id="rId1" Type="http://schemas.openxmlformats.org/officeDocument/2006/relationships/printerSettings" Target="../printerSettings/printerSettings34.bin"/><Relationship Id="rId4" Type="http://schemas.openxmlformats.org/officeDocument/2006/relationships/comments" Target="../comments34.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18.xml"/><Relationship Id="rId1" Type="http://schemas.openxmlformats.org/officeDocument/2006/relationships/printerSettings" Target="../printerSettings/printerSettings35.bin"/><Relationship Id="rId4" Type="http://schemas.openxmlformats.org/officeDocument/2006/relationships/comments" Target="../comments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49"/>
  <sheetViews>
    <sheetView view="pageBreakPreview" zoomScale="85" zoomScaleNormal="100" zoomScaleSheetLayoutView="85" workbookViewId="0">
      <selection activeCell="I25" sqref="I25"/>
    </sheetView>
  </sheetViews>
  <sheetFormatPr defaultColWidth="3.625" defaultRowHeight="24.95" customHeight="1"/>
  <cols>
    <col min="1" max="2" width="3.625" style="214" customWidth="1"/>
    <col min="3" max="3" width="5.125" style="214" customWidth="1"/>
    <col min="4" max="4" width="3.625" style="214" customWidth="1"/>
    <col min="5" max="5" width="4.375" style="214" customWidth="1"/>
    <col min="6" max="16" width="3.625" style="214" customWidth="1"/>
    <col min="17" max="17" width="2.875" style="214" customWidth="1"/>
    <col min="18" max="22" width="3.625" style="214" customWidth="1"/>
    <col min="23" max="16384" width="3.625" style="214"/>
  </cols>
  <sheetData>
    <row r="1" spans="1:24" ht="14.25" customHeight="1">
      <c r="A1" s="213"/>
      <c r="B1" s="213"/>
      <c r="C1" s="213"/>
      <c r="D1" s="213"/>
      <c r="E1" s="213"/>
      <c r="F1" s="213"/>
      <c r="G1" s="213"/>
      <c r="H1" s="213"/>
      <c r="I1" s="213"/>
      <c r="J1" s="213"/>
      <c r="K1" s="213"/>
      <c r="L1" s="213"/>
      <c r="M1" s="213"/>
      <c r="N1" s="213"/>
      <c r="O1" s="213"/>
      <c r="P1" s="213"/>
      <c r="Q1" s="213"/>
      <c r="R1" s="213"/>
      <c r="V1" s="215"/>
      <c r="W1" s="226"/>
      <c r="X1" s="226"/>
    </row>
    <row r="2" spans="1:24" ht="27" customHeight="1">
      <c r="A2" s="1122" t="s">
        <v>262</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row>
    <row r="3" spans="1:24" ht="22.5" customHeight="1">
      <c r="A3" s="216"/>
      <c r="B3" s="128"/>
      <c r="C3" s="128"/>
      <c r="D3" s="128"/>
      <c r="E3" s="128"/>
      <c r="F3" s="128"/>
      <c r="G3" s="128"/>
      <c r="H3" s="128"/>
      <c r="I3" s="128"/>
      <c r="J3" s="128"/>
      <c r="K3" s="128"/>
      <c r="L3" s="128"/>
      <c r="M3" s="128"/>
      <c r="N3" s="128"/>
      <c r="O3" s="128"/>
      <c r="P3" s="128"/>
      <c r="Q3" s="128"/>
      <c r="R3" s="128"/>
      <c r="S3" s="128"/>
      <c r="T3" s="128"/>
      <c r="U3" s="128"/>
      <c r="V3" s="128"/>
      <c r="W3" s="128"/>
      <c r="X3" s="128"/>
    </row>
    <row r="4" spans="1:24" ht="19.5" customHeight="1">
      <c r="A4" s="228"/>
      <c r="B4" s="217"/>
      <c r="C4" s="1118" t="s">
        <v>264</v>
      </c>
      <c r="D4" s="1118"/>
      <c r="E4" s="1118"/>
      <c r="F4" s="218" t="s">
        <v>634</v>
      </c>
      <c r="G4" s="217"/>
      <c r="H4" s="217"/>
      <c r="I4" s="217"/>
      <c r="J4" s="217"/>
      <c r="K4" s="217"/>
      <c r="L4" s="228"/>
      <c r="M4" s="228"/>
      <c r="N4" s="228"/>
      <c r="O4" s="228"/>
      <c r="P4" s="228"/>
      <c r="Q4" s="228"/>
      <c r="R4" s="228"/>
      <c r="S4" s="228"/>
      <c r="T4" s="228"/>
      <c r="U4" s="228"/>
      <c r="V4" s="228"/>
      <c r="W4" s="228"/>
      <c r="X4" s="128"/>
    </row>
    <row r="5" spans="1:24" ht="18.75" customHeight="1">
      <c r="A5" s="217"/>
      <c r="B5" s="217"/>
      <c r="C5" s="1118" t="s">
        <v>719</v>
      </c>
      <c r="D5" s="1118"/>
      <c r="E5" s="1118"/>
      <c r="F5" s="1118"/>
      <c r="G5" s="217" t="s">
        <v>373</v>
      </c>
      <c r="H5" s="217"/>
      <c r="I5" s="217"/>
      <c r="J5" s="217"/>
      <c r="K5" s="217"/>
      <c r="L5" s="217"/>
      <c r="M5" s="217"/>
      <c r="N5" s="217"/>
      <c r="O5" s="217"/>
      <c r="P5" s="217"/>
      <c r="Q5" s="217"/>
      <c r="R5" s="217"/>
      <c r="S5" s="217"/>
      <c r="T5" s="217"/>
      <c r="U5" s="217"/>
      <c r="V5" s="217"/>
      <c r="W5" s="217"/>
      <c r="X5" s="219"/>
    </row>
    <row r="6" spans="1:24" ht="18.75" customHeight="1">
      <c r="A6" s="217"/>
      <c r="B6" s="217"/>
      <c r="C6" s="217"/>
      <c r="D6" s="217"/>
      <c r="E6" s="217"/>
      <c r="F6" s="217"/>
      <c r="G6" s="217"/>
      <c r="H6" s="217"/>
      <c r="I6" s="217"/>
      <c r="J6" s="217"/>
      <c r="K6" s="217"/>
      <c r="L6" s="217"/>
      <c r="M6" s="217"/>
      <c r="N6" s="217"/>
      <c r="O6" s="217"/>
      <c r="P6" s="217"/>
      <c r="Q6" s="217"/>
      <c r="R6" s="217"/>
      <c r="S6" s="217"/>
      <c r="T6" s="217"/>
      <c r="U6" s="217"/>
      <c r="V6" s="217"/>
      <c r="W6" s="217"/>
      <c r="X6" s="219"/>
    </row>
    <row r="7" spans="1:24" ht="18.75" customHeight="1">
      <c r="A7" s="217"/>
      <c r="B7" s="215"/>
      <c r="C7" s="215" t="s">
        <v>232</v>
      </c>
      <c r="D7" s="215"/>
      <c r="E7" s="215"/>
      <c r="F7" s="215"/>
      <c r="G7" s="215"/>
      <c r="H7" s="215"/>
      <c r="I7" s="215"/>
      <c r="J7" s="215"/>
      <c r="K7" s="215"/>
      <c r="L7" s="215"/>
      <c r="M7" s="215"/>
      <c r="N7" s="215"/>
      <c r="O7" s="215"/>
      <c r="P7" s="215"/>
      <c r="Q7" s="215"/>
      <c r="R7" s="215"/>
      <c r="S7" s="215"/>
      <c r="T7" s="215"/>
      <c r="U7" s="226"/>
      <c r="V7" s="215"/>
      <c r="W7" s="217"/>
      <c r="X7" s="217"/>
    </row>
    <row r="8" spans="1:24" ht="18.75" customHeight="1">
      <c r="A8" s="217"/>
      <c r="B8" s="215"/>
      <c r="C8" s="215"/>
      <c r="D8" s="215"/>
      <c r="E8" s="215"/>
      <c r="F8" s="215"/>
      <c r="G8" s="215"/>
      <c r="H8" s="215"/>
      <c r="I8" s="215"/>
      <c r="J8" s="215"/>
      <c r="K8" s="215"/>
      <c r="L8" s="215"/>
      <c r="M8" s="215"/>
      <c r="N8" s="215"/>
      <c r="O8" s="215"/>
      <c r="P8" s="215"/>
      <c r="Q8" s="215"/>
      <c r="R8" s="215"/>
      <c r="S8" s="215"/>
      <c r="T8" s="215"/>
      <c r="U8" s="226"/>
      <c r="V8" s="215"/>
      <c r="W8" s="217"/>
      <c r="X8" s="217"/>
    </row>
    <row r="9" spans="1:24" ht="18.75" customHeight="1">
      <c r="A9" s="217"/>
      <c r="B9" s="215"/>
      <c r="C9" s="220"/>
      <c r="D9" s="215"/>
      <c r="E9" s="215"/>
      <c r="F9" s="215"/>
      <c r="G9" s="215"/>
      <c r="H9" s="215"/>
      <c r="I9" s="215"/>
      <c r="J9" s="215"/>
      <c r="K9" s="215"/>
      <c r="L9" s="215"/>
      <c r="M9" s="215"/>
      <c r="N9" s="215"/>
      <c r="O9" s="215"/>
      <c r="P9" s="215"/>
      <c r="Q9" s="215"/>
      <c r="R9" s="215"/>
      <c r="S9" s="215"/>
      <c r="T9" s="215"/>
      <c r="U9" s="411" t="s">
        <v>700</v>
      </c>
      <c r="V9" s="215"/>
      <c r="W9" s="217"/>
      <c r="X9" s="217"/>
    </row>
    <row r="10" spans="1:24" ht="18.75" customHeight="1">
      <c r="A10" s="217"/>
      <c r="B10" s="215"/>
      <c r="C10" s="220"/>
      <c r="D10" s="215"/>
      <c r="E10" s="215"/>
      <c r="F10" s="215"/>
      <c r="G10" s="215"/>
      <c r="H10" s="215"/>
      <c r="I10" s="215"/>
      <c r="J10" s="215"/>
      <c r="K10" s="215"/>
      <c r="L10" s="215"/>
      <c r="M10" s="215"/>
      <c r="N10" s="215"/>
      <c r="O10" s="215"/>
      <c r="P10" s="215"/>
      <c r="Q10" s="215"/>
      <c r="R10" s="215"/>
      <c r="S10" s="215"/>
      <c r="T10" s="215"/>
      <c r="U10" s="221"/>
      <c r="V10" s="215"/>
      <c r="W10" s="217"/>
      <c r="X10" s="217"/>
    </row>
    <row r="11" spans="1:24" ht="18.75" customHeight="1">
      <c r="A11" s="217"/>
      <c r="B11" s="215"/>
      <c r="C11" s="363" t="s">
        <v>233</v>
      </c>
      <c r="D11" s="215"/>
      <c r="E11" s="215"/>
      <c r="F11" s="215"/>
      <c r="G11" s="215"/>
      <c r="H11" s="215"/>
      <c r="I11" s="215"/>
      <c r="J11" s="215"/>
      <c r="K11" s="215"/>
      <c r="L11" s="215"/>
      <c r="M11" s="215"/>
      <c r="N11" s="215"/>
      <c r="O11" s="215"/>
      <c r="P11" s="215"/>
      <c r="Q11" s="215"/>
      <c r="R11" s="215"/>
      <c r="S11" s="215"/>
      <c r="T11" s="215"/>
      <c r="U11" s="215"/>
      <c r="V11" s="215"/>
      <c r="W11" s="217"/>
      <c r="X11" s="217"/>
    </row>
    <row r="12" spans="1:24" ht="19.5" customHeight="1">
      <c r="A12" s="218"/>
      <c r="B12" s="218"/>
      <c r="C12" s="215"/>
      <c r="D12" s="220"/>
      <c r="E12" s="220"/>
      <c r="F12" s="220"/>
      <c r="G12" s="220"/>
      <c r="H12" s="220"/>
      <c r="I12" s="220"/>
      <c r="J12" s="220"/>
      <c r="K12" s="220"/>
      <c r="L12" s="220"/>
      <c r="M12" s="220"/>
      <c r="N12" s="220"/>
      <c r="O12" s="220"/>
      <c r="P12" s="220"/>
      <c r="Q12" s="220"/>
      <c r="R12" s="220"/>
      <c r="S12" s="220"/>
      <c r="T12" s="220"/>
      <c r="U12" s="220"/>
      <c r="V12" s="220"/>
      <c r="W12" s="218"/>
      <c r="X12" s="218"/>
    </row>
    <row r="13" spans="1:24" ht="18.75" customHeight="1">
      <c r="A13" s="218"/>
      <c r="B13" s="218"/>
      <c r="C13" s="215"/>
      <c r="D13" s="220"/>
      <c r="E13" s="215"/>
      <c r="F13" s="220"/>
      <c r="G13" s="220"/>
      <c r="H13" s="215"/>
      <c r="I13" s="220"/>
      <c r="J13" s="220" t="s">
        <v>234</v>
      </c>
      <c r="K13" s="220"/>
      <c r="L13" s="220"/>
      <c r="M13" s="220"/>
      <c r="N13" s="220"/>
      <c r="O13" s="220"/>
      <c r="P13" s="220"/>
      <c r="Q13" s="220"/>
      <c r="R13" s="220"/>
      <c r="S13" s="220"/>
      <c r="T13" s="220"/>
      <c r="U13" s="220"/>
      <c r="V13" s="218"/>
      <c r="W13" s="218"/>
      <c r="X13" s="218"/>
    </row>
    <row r="14" spans="1:24" ht="18.75" customHeight="1">
      <c r="A14" s="217"/>
      <c r="B14" s="217"/>
      <c r="C14" s="215"/>
      <c r="D14" s="215"/>
      <c r="E14" s="215"/>
      <c r="F14" s="215"/>
      <c r="G14" s="215"/>
      <c r="H14" s="215"/>
      <c r="I14" s="215"/>
      <c r="J14" s="1123" t="s">
        <v>374</v>
      </c>
      <c r="K14" s="1123"/>
      <c r="L14" s="1123"/>
      <c r="M14" s="1123"/>
      <c r="N14" s="1123"/>
      <c r="O14" s="215"/>
      <c r="P14" s="215"/>
      <c r="Q14" s="215"/>
      <c r="R14" s="215"/>
      <c r="S14" s="215"/>
      <c r="T14" s="215"/>
      <c r="U14" s="226"/>
      <c r="V14" s="217"/>
      <c r="W14" s="217"/>
      <c r="X14" s="224"/>
    </row>
    <row r="15" spans="1:24" ht="18.75" customHeight="1">
      <c r="A15" s="217"/>
      <c r="B15" s="217"/>
      <c r="C15" s="215"/>
      <c r="D15" s="215"/>
      <c r="E15" s="215"/>
      <c r="F15" s="215"/>
      <c r="G15" s="215"/>
      <c r="H15" s="215"/>
      <c r="I15" s="215"/>
      <c r="J15" s="1123" t="s">
        <v>375</v>
      </c>
      <c r="K15" s="1123"/>
      <c r="L15" s="1123"/>
      <c r="M15" s="1123"/>
      <c r="N15" s="1123"/>
      <c r="O15" s="215"/>
      <c r="P15" s="215"/>
      <c r="Q15" s="215"/>
      <c r="R15" s="215"/>
      <c r="S15" s="215"/>
      <c r="T15" s="226"/>
      <c r="U15" s="226"/>
      <c r="V15" s="221"/>
      <c r="W15" s="221"/>
      <c r="X15" s="225"/>
    </row>
    <row r="16" spans="1:24" ht="18.75" customHeight="1">
      <c r="A16" s="217"/>
      <c r="B16" s="217"/>
      <c r="C16" s="215"/>
      <c r="D16" s="215"/>
      <c r="E16" s="215"/>
      <c r="F16" s="215"/>
      <c r="G16" s="215"/>
      <c r="H16" s="215"/>
      <c r="I16" s="215"/>
      <c r="J16" s="1123" t="s">
        <v>318</v>
      </c>
      <c r="K16" s="1123"/>
      <c r="L16" s="1123"/>
      <c r="M16" s="1123"/>
      <c r="N16" s="1123"/>
      <c r="O16" s="215"/>
      <c r="P16" s="215"/>
      <c r="Q16" s="215"/>
      <c r="R16" s="226"/>
      <c r="S16" s="226"/>
      <c r="T16" s="215"/>
      <c r="U16" s="215"/>
      <c r="V16" s="871"/>
      <c r="W16" s="217"/>
      <c r="X16" s="213"/>
    </row>
    <row r="17" spans="1:31" ht="18.75" customHeight="1">
      <c r="A17" s="217"/>
      <c r="B17" s="217"/>
      <c r="C17" s="217"/>
      <c r="D17" s="217"/>
      <c r="E17" s="218"/>
      <c r="F17" s="217"/>
      <c r="G17" s="217"/>
      <c r="H17" s="217"/>
      <c r="I17" s="217"/>
      <c r="J17" s="217"/>
      <c r="K17" s="217"/>
      <c r="L17" s="217"/>
      <c r="M17" s="217"/>
      <c r="N17" s="217"/>
      <c r="O17" s="217"/>
      <c r="P17" s="217"/>
      <c r="Q17" s="217"/>
      <c r="R17" s="217"/>
      <c r="S17" s="217"/>
      <c r="T17" s="217"/>
      <c r="U17" s="217"/>
      <c r="V17" s="217"/>
      <c r="W17" s="217"/>
      <c r="X17" s="213"/>
    </row>
    <row r="18" spans="1:31" ht="18.75" customHeight="1">
      <c r="A18" s="217"/>
      <c r="B18" s="217"/>
      <c r="C18" s="217"/>
      <c r="D18" s="217"/>
      <c r="E18" s="217"/>
      <c r="F18" s="217"/>
      <c r="G18" s="217"/>
      <c r="H18" s="217"/>
      <c r="I18" s="217"/>
      <c r="J18" s="1120" t="s">
        <v>235</v>
      </c>
      <c r="K18" s="1120"/>
      <c r="L18" s="1120"/>
      <c r="M18" s="1120"/>
      <c r="N18" s="1120"/>
      <c r="O18" s="217"/>
      <c r="P18" s="217"/>
      <c r="Q18" s="227"/>
      <c r="R18" s="217"/>
      <c r="S18" s="217"/>
      <c r="T18" s="217"/>
      <c r="U18" s="221"/>
      <c r="V18" s="217"/>
      <c r="W18" s="217"/>
      <c r="X18" s="213"/>
      <c r="AB18" s="1119"/>
      <c r="AC18" s="1119"/>
      <c r="AD18" s="1119"/>
      <c r="AE18" s="1119"/>
    </row>
    <row r="19" spans="1:31" ht="18.75" customHeight="1">
      <c r="A19" s="217"/>
      <c r="B19" s="217"/>
      <c r="C19" s="217"/>
      <c r="D19" s="217"/>
      <c r="E19" s="217"/>
      <c r="F19" s="217"/>
      <c r="G19" s="217"/>
      <c r="H19" s="217"/>
      <c r="I19" s="217"/>
      <c r="J19" s="1120" t="s">
        <v>431</v>
      </c>
      <c r="K19" s="1120"/>
      <c r="L19" s="1120"/>
      <c r="M19" s="1120"/>
      <c r="N19" s="1120"/>
      <c r="O19" s="217"/>
      <c r="P19" s="217"/>
      <c r="Q19" s="227"/>
      <c r="R19" s="217"/>
      <c r="S19" s="217"/>
      <c r="T19" s="217"/>
      <c r="U19" s="217"/>
      <c r="V19" s="217"/>
      <c r="W19" s="217"/>
      <c r="X19" s="213"/>
      <c r="AB19" s="1119"/>
      <c r="AC19" s="1119"/>
      <c r="AD19" s="1119"/>
      <c r="AE19" s="1119"/>
    </row>
    <row r="20" spans="1:31" ht="15.75" customHeight="1">
      <c r="A20" s="217"/>
      <c r="B20" s="217"/>
      <c r="C20" s="217"/>
      <c r="D20" s="217"/>
      <c r="E20" s="217"/>
      <c r="F20" s="217"/>
      <c r="G20" s="217"/>
      <c r="H20" s="217"/>
      <c r="I20" s="217"/>
      <c r="J20" s="1120" t="s">
        <v>376</v>
      </c>
      <c r="K20" s="1120"/>
      <c r="L20" s="1120"/>
      <c r="M20" s="1120"/>
      <c r="N20" s="1120"/>
      <c r="O20" s="217"/>
      <c r="P20" s="217"/>
      <c r="Q20" s="217"/>
      <c r="R20" s="217"/>
      <c r="S20" s="217"/>
      <c r="T20" s="217"/>
      <c r="U20" s="217"/>
      <c r="V20" s="217"/>
      <c r="W20" s="217"/>
      <c r="X20" s="213"/>
      <c r="AB20" s="1119"/>
      <c r="AC20" s="1119"/>
      <c r="AD20" s="1119"/>
      <c r="AE20" s="1119"/>
    </row>
    <row r="21" spans="1:31" ht="18.75" customHeight="1">
      <c r="A21" s="218"/>
      <c r="B21" s="218"/>
      <c r="C21" s="217"/>
      <c r="D21" s="217"/>
      <c r="E21" s="217"/>
      <c r="F21" s="217"/>
      <c r="G21" s="217"/>
      <c r="H21" s="217"/>
      <c r="I21" s="217"/>
      <c r="J21" s="1120" t="s">
        <v>720</v>
      </c>
      <c r="K21" s="1120"/>
      <c r="L21" s="1120"/>
      <c r="M21" s="1120"/>
      <c r="N21" s="1120"/>
      <c r="O21" s="217"/>
      <c r="P21" s="217"/>
      <c r="Q21" s="217"/>
      <c r="R21" s="217"/>
      <c r="S21" s="217"/>
      <c r="T21" s="218"/>
      <c r="U21" s="218"/>
      <c r="V21" s="218"/>
      <c r="W21" s="218"/>
      <c r="X21" s="218"/>
    </row>
    <row r="22" spans="1:31" ht="18.75" customHeight="1">
      <c r="A22" s="217"/>
      <c r="B22" s="217"/>
      <c r="C22" s="217"/>
      <c r="D22" s="217"/>
      <c r="E22" s="217"/>
      <c r="F22" s="217"/>
      <c r="G22" s="217"/>
      <c r="H22" s="217"/>
      <c r="I22" s="217"/>
      <c r="J22" s="217"/>
      <c r="K22" s="217"/>
      <c r="L22" s="217"/>
      <c r="M22" s="217"/>
      <c r="N22" s="217"/>
      <c r="O22" s="217"/>
      <c r="P22" s="217"/>
      <c r="Q22" s="227"/>
      <c r="R22" s="217"/>
      <c r="S22" s="217"/>
      <c r="T22" s="217"/>
      <c r="U22" s="221"/>
      <c r="V22" s="217"/>
      <c r="W22" s="217"/>
      <c r="X22" s="224"/>
    </row>
    <row r="23" spans="1:31" ht="18.75" customHeight="1">
      <c r="A23" s="1121" t="s">
        <v>231</v>
      </c>
      <c r="B23" s="1121"/>
      <c r="C23" s="1121"/>
      <c r="D23" s="1121"/>
      <c r="E23" s="1121"/>
      <c r="F23" s="1121"/>
      <c r="G23" s="1121"/>
      <c r="H23" s="1121"/>
      <c r="I23" s="1121"/>
      <c r="J23" s="1121"/>
      <c r="K23" s="1121"/>
      <c r="L23" s="1121"/>
      <c r="M23" s="1121"/>
      <c r="N23" s="1121"/>
      <c r="O23" s="1121"/>
      <c r="P23" s="1121"/>
      <c r="Q23" s="1121"/>
      <c r="R23" s="1121"/>
      <c r="S23" s="1121"/>
      <c r="T23" s="1121"/>
      <c r="U23" s="1121"/>
      <c r="V23" s="1121"/>
      <c r="W23" s="1121"/>
      <c r="X23" s="1121"/>
    </row>
    <row r="24" spans="1:31" ht="18.75" customHeight="1">
      <c r="A24" s="217"/>
      <c r="B24" s="217"/>
      <c r="C24" s="217"/>
      <c r="D24" s="217"/>
      <c r="E24" s="217"/>
      <c r="F24" s="217"/>
      <c r="G24" s="217"/>
      <c r="H24" s="217"/>
      <c r="I24" s="217"/>
      <c r="J24" s="217"/>
      <c r="K24" s="217"/>
      <c r="L24" s="217"/>
      <c r="M24" s="217"/>
      <c r="N24" s="217"/>
      <c r="O24" s="217"/>
      <c r="P24" s="217"/>
      <c r="Q24" s="227"/>
      <c r="R24" s="217"/>
      <c r="S24" s="217"/>
      <c r="T24" s="217"/>
      <c r="U24" s="217"/>
      <c r="V24" s="217"/>
      <c r="W24" s="217"/>
      <c r="X24" s="213"/>
    </row>
    <row r="25" spans="1:31" ht="18.75" customHeight="1">
      <c r="A25" s="217"/>
      <c r="B25" s="217"/>
      <c r="C25" s="217"/>
      <c r="D25" s="217"/>
      <c r="E25" s="217"/>
      <c r="F25" s="217"/>
      <c r="G25" s="217"/>
      <c r="H25" s="217"/>
      <c r="I25" s="228"/>
      <c r="J25" s="217" t="s">
        <v>236</v>
      </c>
      <c r="K25" s="217"/>
      <c r="L25" s="229"/>
      <c r="M25" s="217"/>
      <c r="N25" s="217"/>
      <c r="O25" s="217"/>
      <c r="P25" s="217"/>
      <c r="Q25" s="217"/>
      <c r="R25" s="217"/>
      <c r="S25" s="221"/>
      <c r="T25" s="217"/>
      <c r="U25" s="217"/>
      <c r="V25" s="217"/>
      <c r="W25" s="217"/>
      <c r="X25" s="213"/>
      <c r="AB25" s="1119"/>
      <c r="AC25" s="1119"/>
      <c r="AD25" s="1119"/>
      <c r="AE25" s="1119"/>
    </row>
    <row r="26" spans="1:31" ht="18.75" customHeight="1">
      <c r="A26" s="217"/>
      <c r="B26" s="217"/>
      <c r="C26" s="217"/>
      <c r="D26" s="217"/>
      <c r="E26" s="218"/>
      <c r="F26" s="217"/>
      <c r="G26" s="217"/>
      <c r="H26" s="217"/>
      <c r="I26" s="228" t="s">
        <v>237</v>
      </c>
      <c r="J26" s="218" t="s">
        <v>635</v>
      </c>
      <c r="K26" s="217"/>
      <c r="L26" s="230"/>
      <c r="M26" s="217"/>
      <c r="N26" s="217"/>
      <c r="O26" s="217"/>
      <c r="P26" s="217"/>
      <c r="Q26" s="217"/>
      <c r="R26" s="217"/>
      <c r="S26" s="217"/>
      <c r="T26" s="217"/>
      <c r="U26" s="217"/>
      <c r="V26" s="217"/>
      <c r="W26" s="217"/>
      <c r="X26" s="213"/>
    </row>
    <row r="27" spans="1:31" ht="18.75" customHeight="1">
      <c r="A27" s="218"/>
      <c r="B27" s="217"/>
      <c r="C27" s="217"/>
      <c r="D27" s="217"/>
      <c r="E27" s="217"/>
      <c r="F27" s="217"/>
      <c r="G27" s="217"/>
      <c r="H27" s="217"/>
      <c r="I27" s="228" t="s">
        <v>238</v>
      </c>
      <c r="J27" s="218" t="s">
        <v>636</v>
      </c>
      <c r="K27" s="217"/>
      <c r="L27" s="230"/>
      <c r="M27" s="217"/>
      <c r="N27" s="217"/>
      <c r="O27" s="217"/>
      <c r="P27" s="217"/>
      <c r="Q27" s="217"/>
      <c r="R27" s="217"/>
      <c r="S27" s="217"/>
      <c r="T27" s="217"/>
      <c r="U27" s="217"/>
      <c r="V27" s="217"/>
      <c r="W27" s="217"/>
      <c r="X27" s="213"/>
    </row>
    <row r="28" spans="1:31" ht="18.75" customHeight="1">
      <c r="A28" s="217"/>
      <c r="B28" s="217"/>
      <c r="C28" s="217"/>
      <c r="D28" s="217"/>
      <c r="E28" s="217"/>
      <c r="F28" s="217"/>
      <c r="G28" s="217"/>
      <c r="H28" s="217"/>
      <c r="I28" s="228" t="s">
        <v>239</v>
      </c>
      <c r="J28" s="218" t="s">
        <v>637</v>
      </c>
      <c r="K28" s="217"/>
      <c r="L28" s="230"/>
      <c r="M28" s="217"/>
      <c r="N28" s="217"/>
      <c r="O28" s="217"/>
      <c r="P28" s="217"/>
      <c r="Q28" s="217"/>
      <c r="R28" s="217"/>
      <c r="S28" s="217"/>
      <c r="T28" s="217"/>
      <c r="U28" s="217"/>
      <c r="V28" s="217"/>
      <c r="W28" s="217"/>
      <c r="X28" s="213"/>
    </row>
    <row r="29" spans="1:31" ht="18.75" customHeight="1">
      <c r="A29" s="217"/>
      <c r="B29" s="217"/>
      <c r="C29" s="217"/>
      <c r="D29" s="217"/>
      <c r="E29" s="217"/>
      <c r="F29" s="217"/>
      <c r="G29" s="217"/>
      <c r="H29" s="217"/>
      <c r="I29" s="228" t="s">
        <v>240</v>
      </c>
      <c r="J29" s="218" t="s">
        <v>241</v>
      </c>
      <c r="K29" s="217"/>
      <c r="L29" s="217"/>
      <c r="M29" s="217"/>
      <c r="N29" s="217"/>
      <c r="O29" s="217"/>
      <c r="P29" s="217"/>
      <c r="Q29" s="217"/>
      <c r="R29" s="217"/>
      <c r="S29" s="221"/>
      <c r="T29" s="217"/>
      <c r="U29" s="217"/>
      <c r="V29" s="217"/>
      <c r="W29" s="217"/>
      <c r="X29" s="231"/>
    </row>
    <row r="30" spans="1:31" ht="18.75" customHeight="1">
      <c r="A30" s="218"/>
      <c r="B30" s="228"/>
      <c r="C30" s="218"/>
      <c r="D30" s="218"/>
      <c r="E30" s="217"/>
      <c r="F30" s="228"/>
      <c r="G30" s="228"/>
      <c r="H30" s="228"/>
      <c r="I30" s="228" t="s">
        <v>242</v>
      </c>
      <c r="J30" s="218" t="s">
        <v>243</v>
      </c>
      <c r="K30" s="228"/>
      <c r="L30" s="228"/>
      <c r="M30" s="228"/>
      <c r="N30" s="228"/>
      <c r="O30" s="228"/>
      <c r="P30" s="228"/>
      <c r="Q30" s="228"/>
      <c r="R30" s="228"/>
      <c r="S30" s="228"/>
      <c r="T30" s="228"/>
      <c r="U30" s="228"/>
      <c r="V30" s="228"/>
      <c r="W30" s="228"/>
      <c r="X30" s="210"/>
    </row>
    <row r="31" spans="1:31" ht="19.5" customHeight="1">
      <c r="A31" s="228"/>
      <c r="B31" s="228"/>
      <c r="C31" s="228"/>
      <c r="D31" s="218"/>
      <c r="E31" s="217"/>
      <c r="F31" s="228"/>
      <c r="G31" s="228"/>
      <c r="H31" s="228"/>
      <c r="I31" s="228" t="s">
        <v>244</v>
      </c>
      <c r="J31" s="218" t="s">
        <v>245</v>
      </c>
      <c r="K31" s="228"/>
      <c r="L31" s="228"/>
      <c r="M31" s="228"/>
      <c r="N31" s="228"/>
      <c r="O31" s="228"/>
      <c r="P31" s="228"/>
      <c r="Q31" s="228"/>
      <c r="R31" s="228"/>
      <c r="S31" s="228"/>
      <c r="T31" s="228"/>
      <c r="U31" s="228"/>
      <c r="V31" s="228"/>
      <c r="W31" s="228"/>
      <c r="X31" s="210"/>
    </row>
    <row r="32" spans="1:31" ht="18.75" customHeight="1">
      <c r="A32" s="215"/>
      <c r="B32" s="215"/>
      <c r="C32" s="215"/>
      <c r="D32" s="215"/>
      <c r="E32" s="217"/>
      <c r="F32" s="215"/>
      <c r="G32" s="215"/>
      <c r="H32" s="215"/>
      <c r="I32" s="233" t="s">
        <v>246</v>
      </c>
      <c r="J32" s="234" t="s">
        <v>247</v>
      </c>
      <c r="K32" s="264"/>
      <c r="L32" s="264"/>
      <c r="M32" s="264"/>
      <c r="N32" s="264"/>
      <c r="O32" s="264"/>
      <c r="P32" s="264"/>
      <c r="Q32" s="265"/>
      <c r="R32" s="265"/>
      <c r="S32" s="265"/>
      <c r="T32" s="265"/>
      <c r="U32" s="265"/>
      <c r="V32" s="265"/>
      <c r="W32" s="265"/>
      <c r="X32" s="235"/>
    </row>
    <row r="33" spans="1:24" ht="18.75" customHeight="1">
      <c r="A33" s="215"/>
      <c r="B33" s="215"/>
      <c r="C33" s="215"/>
      <c r="D33" s="215"/>
      <c r="E33" s="215"/>
      <c r="F33" s="215"/>
      <c r="G33" s="215"/>
      <c r="H33" s="215"/>
      <c r="I33" s="264"/>
      <c r="J33" s="264"/>
      <c r="K33" s="264"/>
      <c r="L33" s="264"/>
      <c r="M33" s="264"/>
      <c r="N33" s="264"/>
      <c r="O33" s="264"/>
      <c r="P33" s="264"/>
      <c r="Q33" s="265"/>
      <c r="R33" s="265"/>
      <c r="S33" s="265"/>
      <c r="T33" s="265"/>
      <c r="V33" s="265"/>
      <c r="X33" s="266" t="s">
        <v>248</v>
      </c>
    </row>
    <row r="34" spans="1:24" ht="18.75" customHeight="1">
      <c r="A34" s="215"/>
      <c r="B34" s="215"/>
      <c r="D34" s="215"/>
      <c r="E34" s="215"/>
      <c r="F34" s="215"/>
      <c r="G34" s="215"/>
      <c r="H34" s="215"/>
      <c r="I34" s="264"/>
      <c r="J34" s="264"/>
      <c r="K34" s="264"/>
      <c r="L34" s="264"/>
      <c r="M34" s="264"/>
      <c r="N34" s="264"/>
      <c r="O34" s="264"/>
      <c r="P34" s="264"/>
      <c r="Q34" s="265"/>
      <c r="R34" s="265"/>
      <c r="S34" s="265"/>
      <c r="T34" s="265"/>
      <c r="U34" s="217"/>
      <c r="V34" s="265"/>
      <c r="W34" s="265"/>
      <c r="X34" s="235"/>
    </row>
    <row r="35" spans="1:24" ht="18.75" customHeight="1">
      <c r="A35" s="215"/>
      <c r="B35" s="215"/>
      <c r="C35" s="364" t="s">
        <v>377</v>
      </c>
      <c r="D35" s="376"/>
      <c r="E35" s="215"/>
      <c r="F35" s="215"/>
      <c r="G35" s="215"/>
      <c r="H35" s="215"/>
      <c r="I35" s="264"/>
      <c r="J35" s="264"/>
      <c r="K35" s="264"/>
      <c r="L35" s="264"/>
      <c r="M35" s="264"/>
      <c r="N35" s="264"/>
      <c r="O35" s="264"/>
      <c r="P35" s="264"/>
      <c r="Q35" s="265"/>
      <c r="R35" s="265"/>
      <c r="S35" s="265"/>
      <c r="T35" s="265"/>
      <c r="U35" s="265"/>
      <c r="V35" s="265"/>
      <c r="W35" s="265"/>
      <c r="X35" s="235"/>
    </row>
    <row r="36" spans="1:24" ht="18.75" customHeight="1">
      <c r="A36" s="215"/>
      <c r="B36" s="215"/>
      <c r="C36" s="364" t="s">
        <v>394</v>
      </c>
      <c r="D36" s="215"/>
      <c r="E36" s="215"/>
      <c r="F36" s="215"/>
      <c r="G36" s="215"/>
      <c r="H36" s="215"/>
      <c r="I36" s="264"/>
      <c r="J36" s="264"/>
      <c r="K36" s="264"/>
      <c r="L36" s="264"/>
      <c r="M36" s="264"/>
      <c r="N36" s="264"/>
      <c r="O36" s="264"/>
      <c r="P36" s="264"/>
      <c r="Q36" s="265"/>
      <c r="R36" s="265"/>
      <c r="S36" s="265"/>
      <c r="T36" s="265"/>
      <c r="U36" s="265"/>
      <c r="V36" s="265"/>
      <c r="W36" s="265"/>
      <c r="X36" s="235"/>
    </row>
    <row r="37" spans="1:24" ht="18.75" customHeight="1">
      <c r="A37" s="223"/>
      <c r="B37" s="232"/>
      <c r="C37" s="364" t="s">
        <v>378</v>
      </c>
      <c r="D37" s="232"/>
      <c r="E37" s="232"/>
      <c r="F37" s="223"/>
      <c r="G37" s="223"/>
      <c r="H37" s="232"/>
      <c r="I37" s="263"/>
      <c r="J37" s="263"/>
      <c r="K37" s="263"/>
      <c r="L37" s="263"/>
      <c r="M37" s="263"/>
      <c r="N37" s="263"/>
      <c r="O37" s="263"/>
      <c r="P37" s="263"/>
      <c r="R37" s="223"/>
      <c r="S37" s="223"/>
      <c r="T37" s="223"/>
      <c r="V37" s="223"/>
    </row>
    <row r="38" spans="1:24" ht="21.95" customHeight="1">
      <c r="A38" s="223"/>
      <c r="B38" s="232"/>
      <c r="C38" s="232"/>
      <c r="D38" s="232"/>
      <c r="E38" s="232"/>
      <c r="F38" s="223"/>
      <c r="G38" s="223"/>
      <c r="H38" s="263"/>
      <c r="I38" s="263"/>
      <c r="J38" s="263"/>
      <c r="K38" s="263"/>
      <c r="L38" s="263"/>
      <c r="M38" s="263"/>
      <c r="N38" s="263"/>
      <c r="O38" s="263"/>
      <c r="P38" s="263"/>
      <c r="Q38" s="211"/>
      <c r="R38" s="223"/>
      <c r="S38" s="223"/>
      <c r="T38" s="223"/>
      <c r="U38" s="223"/>
      <c r="V38" s="223"/>
      <c r="W38" s="223"/>
      <c r="X38" s="223"/>
    </row>
    <row r="39" spans="1:24" ht="21.95" customHeight="1">
      <c r="A39" s="223"/>
      <c r="B39" s="232"/>
      <c r="C39" s="232"/>
      <c r="D39" s="232"/>
      <c r="E39" s="232"/>
      <c r="F39" s="223"/>
      <c r="G39" s="223"/>
      <c r="H39" s="263"/>
      <c r="I39" s="263"/>
      <c r="J39" s="263"/>
      <c r="K39" s="263"/>
      <c r="L39" s="263"/>
      <c r="M39" s="263"/>
      <c r="N39" s="263"/>
      <c r="O39" s="263"/>
      <c r="P39" s="263"/>
      <c r="Q39" s="211"/>
      <c r="R39" s="223"/>
      <c r="S39" s="223"/>
      <c r="T39" s="223"/>
      <c r="U39" s="223"/>
      <c r="V39" s="223"/>
      <c r="W39" s="223"/>
      <c r="X39" s="383" t="str">
        <f>$F$4</f>
        <v>○○○○○○○○○○○ＥＳＣＯ事業</v>
      </c>
    </row>
    <row r="40" spans="1:24" ht="21.95" customHeight="1">
      <c r="A40" s="223"/>
      <c r="B40" s="232"/>
      <c r="C40" s="232"/>
      <c r="D40" s="232"/>
      <c r="E40" s="232"/>
      <c r="F40" s="223"/>
      <c r="G40" s="222"/>
      <c r="H40" s="263"/>
      <c r="I40" s="263"/>
      <c r="J40" s="263"/>
      <c r="K40" s="263"/>
      <c r="L40" s="263"/>
      <c r="M40" s="263"/>
      <c r="N40" s="263"/>
      <c r="O40" s="263"/>
      <c r="P40" s="263"/>
      <c r="Q40" s="211"/>
      <c r="R40" s="223"/>
      <c r="S40" s="223"/>
      <c r="T40" s="223"/>
      <c r="U40" s="223"/>
      <c r="V40" s="223"/>
      <c r="W40" s="223"/>
      <c r="X40" s="223"/>
    </row>
    <row r="41" spans="1:24" ht="21.95" customHeight="1">
      <c r="A41" s="223"/>
      <c r="B41" s="232"/>
      <c r="C41" s="232"/>
      <c r="D41" s="232"/>
      <c r="E41" s="232"/>
      <c r="F41" s="223"/>
      <c r="G41" s="223"/>
      <c r="H41" s="263"/>
      <c r="I41" s="263"/>
      <c r="J41" s="263"/>
      <c r="K41" s="263"/>
      <c r="L41" s="263"/>
      <c r="M41" s="263"/>
      <c r="N41" s="263"/>
      <c r="O41" s="263"/>
      <c r="P41" s="263"/>
      <c r="Q41" s="211"/>
      <c r="R41" s="223"/>
      <c r="S41" s="223"/>
      <c r="T41" s="223"/>
      <c r="U41" s="223"/>
      <c r="V41" s="223"/>
      <c r="W41" s="223"/>
      <c r="X41" s="223"/>
    </row>
    <row r="42" spans="1:24" ht="15" customHeight="1">
      <c r="A42" s="223"/>
      <c r="B42" s="1115"/>
      <c r="C42" s="1115"/>
      <c r="D42" s="1115"/>
      <c r="E42" s="1115"/>
      <c r="F42" s="223"/>
      <c r="G42" s="223"/>
      <c r="H42" s="1116"/>
      <c r="I42" s="1117"/>
      <c r="J42" s="1117"/>
      <c r="K42" s="1117"/>
      <c r="L42" s="1117"/>
      <c r="M42" s="1117"/>
      <c r="N42" s="1117"/>
      <c r="O42" s="1117"/>
      <c r="P42" s="1117"/>
      <c r="Q42" s="235"/>
      <c r="R42" s="235"/>
      <c r="S42" s="235"/>
      <c r="T42" s="235"/>
      <c r="U42" s="235"/>
      <c r="V42" s="235"/>
      <c r="W42" s="235"/>
      <c r="X42" s="235"/>
    </row>
    <row r="43" spans="1:24" ht="15" customHeight="1">
      <c r="A43" s="223"/>
      <c r="B43" s="1115"/>
      <c r="C43" s="1115"/>
      <c r="D43" s="1115"/>
      <c r="E43" s="1115"/>
      <c r="F43" s="223"/>
      <c r="G43" s="223"/>
      <c r="H43" s="1116"/>
      <c r="I43" s="1117"/>
      <c r="J43" s="1117"/>
      <c r="K43" s="1117"/>
      <c r="L43" s="1117"/>
      <c r="M43" s="1117"/>
      <c r="N43" s="1117"/>
      <c r="O43" s="1117"/>
      <c r="P43" s="1117"/>
      <c r="Q43" s="235"/>
      <c r="R43" s="235"/>
      <c r="S43" s="235"/>
      <c r="T43" s="235"/>
      <c r="U43" s="235"/>
      <c r="V43" s="235"/>
      <c r="W43" s="235"/>
      <c r="X43" s="235"/>
    </row>
    <row r="44" spans="1:24" ht="15" customHeight="1">
      <c r="A44" s="223"/>
      <c r="B44" s="1115"/>
      <c r="C44" s="1115"/>
      <c r="D44" s="1115"/>
      <c r="E44" s="1115"/>
      <c r="F44" s="223"/>
      <c r="G44" s="223"/>
      <c r="H44" s="1116"/>
      <c r="I44" s="1117"/>
      <c r="J44" s="1117"/>
      <c r="K44" s="1117"/>
      <c r="L44" s="1117"/>
      <c r="M44" s="1117"/>
      <c r="N44" s="1117"/>
      <c r="O44" s="1117"/>
      <c r="P44" s="1117"/>
      <c r="Q44" s="235"/>
      <c r="R44" s="235"/>
      <c r="S44" s="235"/>
      <c r="T44" s="235"/>
      <c r="U44" s="235"/>
      <c r="V44" s="235"/>
      <c r="W44" s="235"/>
      <c r="X44" s="235"/>
    </row>
    <row r="45" spans="1:24" ht="15" customHeight="1">
      <c r="A45" s="223"/>
      <c r="B45" s="1115"/>
      <c r="C45" s="1115"/>
      <c r="D45" s="1115"/>
      <c r="E45" s="1115"/>
      <c r="F45" s="223"/>
      <c r="G45" s="223"/>
      <c r="H45" s="1116"/>
      <c r="I45" s="1117"/>
      <c r="J45" s="1117"/>
      <c r="K45" s="1117"/>
      <c r="L45" s="1117"/>
      <c r="M45" s="1117"/>
      <c r="N45" s="1117"/>
      <c r="O45" s="1117"/>
      <c r="P45" s="1117"/>
      <c r="Q45" s="235"/>
      <c r="R45" s="223"/>
      <c r="S45" s="235"/>
      <c r="T45" s="235"/>
      <c r="U45" s="235"/>
      <c r="V45" s="235"/>
      <c r="W45" s="235"/>
      <c r="X45" s="235"/>
    </row>
    <row r="46" spans="1:24" ht="15" customHeight="1">
      <c r="A46" s="223"/>
      <c r="B46" s="1115"/>
      <c r="C46" s="1115"/>
      <c r="D46" s="1115"/>
      <c r="E46" s="1115"/>
      <c r="F46" s="223"/>
      <c r="G46" s="223"/>
      <c r="H46" s="1116"/>
      <c r="I46" s="1117"/>
      <c r="J46" s="1117"/>
      <c r="K46" s="1117"/>
      <c r="L46" s="1117"/>
      <c r="M46" s="1117"/>
      <c r="N46" s="1117"/>
      <c r="O46" s="1117"/>
      <c r="P46" s="1117"/>
      <c r="Q46" s="235"/>
      <c r="R46" s="235"/>
      <c r="S46" s="235"/>
      <c r="T46" s="235"/>
      <c r="U46" s="235"/>
      <c r="V46" s="235"/>
      <c r="W46" s="235"/>
      <c r="X46" s="235"/>
    </row>
    <row r="47" spans="1:24" ht="15" customHeight="1">
      <c r="A47" s="223"/>
      <c r="B47" s="1115"/>
      <c r="C47" s="1115"/>
      <c r="D47" s="1115"/>
      <c r="E47" s="1115"/>
      <c r="F47" s="223"/>
      <c r="G47" s="223"/>
      <c r="H47" s="1116"/>
      <c r="I47" s="1117"/>
      <c r="J47" s="1117"/>
      <c r="K47" s="1117"/>
      <c r="L47" s="1117"/>
      <c r="M47" s="1117"/>
      <c r="N47" s="1117"/>
      <c r="O47" s="1117"/>
      <c r="P47" s="1117"/>
      <c r="Q47" s="235"/>
      <c r="R47" s="235"/>
      <c r="S47" s="235"/>
      <c r="T47" s="235"/>
      <c r="U47" s="235"/>
      <c r="V47" s="235"/>
      <c r="W47" s="235"/>
      <c r="X47" s="235"/>
    </row>
    <row r="48" spans="1:24" ht="20.100000000000001" customHeight="1">
      <c r="A48" s="223"/>
      <c r="B48" s="236"/>
      <c r="C48" s="237"/>
      <c r="D48" s="223"/>
      <c r="E48" s="223"/>
      <c r="F48" s="223"/>
      <c r="G48" s="223"/>
      <c r="H48" s="223"/>
      <c r="I48" s="223"/>
      <c r="J48" s="223"/>
      <c r="K48" s="223"/>
      <c r="L48" s="223"/>
      <c r="M48" s="223"/>
      <c r="N48" s="223"/>
      <c r="O48" s="223"/>
      <c r="P48" s="223"/>
      <c r="Q48" s="223"/>
      <c r="R48" s="223"/>
      <c r="S48" s="223"/>
      <c r="T48" s="223"/>
      <c r="U48" s="223"/>
      <c r="V48" s="238"/>
      <c r="W48" s="239"/>
      <c r="X48" s="223"/>
    </row>
    <row r="49" spans="1:24" ht="32.25" customHeight="1">
      <c r="A49" s="222"/>
      <c r="B49" s="222"/>
      <c r="C49" s="222"/>
      <c r="D49" s="222"/>
      <c r="E49" s="222"/>
      <c r="F49" s="222"/>
      <c r="G49" s="222"/>
      <c r="H49" s="222"/>
      <c r="I49" s="222"/>
      <c r="J49" s="222"/>
      <c r="K49" s="222"/>
      <c r="L49" s="222"/>
      <c r="M49" s="222"/>
      <c r="N49" s="222"/>
      <c r="O49" s="222"/>
      <c r="P49" s="222"/>
      <c r="Q49" s="222"/>
      <c r="R49" s="222"/>
      <c r="S49" s="222"/>
      <c r="T49" s="222"/>
      <c r="U49" s="222"/>
      <c r="V49" s="239"/>
      <c r="W49" s="239"/>
      <c r="X49" s="222"/>
    </row>
  </sheetData>
  <mergeCells count="18">
    <mergeCell ref="A2:X2"/>
    <mergeCell ref="AB18:AE18"/>
    <mergeCell ref="AB19:AE19"/>
    <mergeCell ref="AB20:AE20"/>
    <mergeCell ref="J14:N14"/>
    <mergeCell ref="J15:N15"/>
    <mergeCell ref="J16:N16"/>
    <mergeCell ref="J18:N18"/>
    <mergeCell ref="J19:N19"/>
    <mergeCell ref="J20:N20"/>
    <mergeCell ref="C5:F5"/>
    <mergeCell ref="B42:E47"/>
    <mergeCell ref="H42:H47"/>
    <mergeCell ref="I42:P47"/>
    <mergeCell ref="C4:E4"/>
    <mergeCell ref="AB25:AE25"/>
    <mergeCell ref="J21:N21"/>
    <mergeCell ref="A23:X23"/>
  </mergeCells>
  <phoneticPr fontId="5"/>
  <dataValidations count="1">
    <dataValidation type="list" allowBlank="1" showInputMessage="1" showErrorMessage="1" sqref="Q38:Q41">
      <formula1>"○"</formula1>
    </dataValidation>
  </dataValidations>
  <pageMargins left="0.70866141732283472" right="0.70866141732283472" top="1.3385826771653544" bottom="0.74803149606299213" header="0.31496062992125984" footer="0.31496062992125984"/>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4"/>
  <sheetViews>
    <sheetView view="pageBreakPreview" zoomScale="85" zoomScaleNormal="100" zoomScaleSheetLayoutView="85" workbookViewId="0">
      <selection activeCell="O6" sqref="O6"/>
    </sheetView>
  </sheetViews>
  <sheetFormatPr defaultRowHeight="13.5"/>
  <cols>
    <col min="1" max="2" width="2.625" style="40" customWidth="1"/>
    <col min="3" max="3" width="32.375" style="40" customWidth="1"/>
    <col min="4" max="4" width="10.75" style="40" customWidth="1"/>
    <col min="5" max="5" width="10.625" style="40" customWidth="1"/>
    <col min="6" max="6" width="10.25" style="40" bestFit="1" customWidth="1"/>
    <col min="7" max="7" width="9" style="40"/>
    <col min="8" max="9" width="11.25" style="40" customWidth="1"/>
    <col min="10" max="10" width="9.125" style="40" customWidth="1"/>
    <col min="11" max="11" width="11.25" style="40" customWidth="1"/>
    <col min="12" max="12" width="11.625" style="40" customWidth="1"/>
    <col min="13" max="13" width="3.125" style="40" customWidth="1"/>
    <col min="14" max="14" width="9" style="675"/>
    <col min="15" max="15" width="11.25" style="676" customWidth="1"/>
    <col min="16" max="20" width="9" style="675"/>
    <col min="21" max="21" width="34.375" style="675" bestFit="1" customWidth="1"/>
    <col min="22" max="22" width="12.75" style="678" customWidth="1"/>
    <col min="23" max="23" width="9" style="675"/>
    <col min="24" max="24" width="23.5" style="675" bestFit="1" customWidth="1"/>
    <col min="25" max="25" width="7.75" style="678" bestFit="1" customWidth="1"/>
    <col min="26" max="26" width="21.5" style="675" bestFit="1" customWidth="1"/>
    <col min="27" max="16384" width="9" style="40"/>
  </cols>
  <sheetData>
    <row r="1" spans="1:26" ht="17.25">
      <c r="A1" s="41"/>
      <c r="B1" s="41"/>
      <c r="C1" s="272" t="s">
        <v>737</v>
      </c>
      <c r="D1" s="272"/>
      <c r="E1" s="869" t="s">
        <v>736</v>
      </c>
      <c r="F1" s="649" t="s">
        <v>593</v>
      </c>
      <c r="G1" s="869" t="s">
        <v>735</v>
      </c>
      <c r="H1" s="766"/>
      <c r="I1" s="1171" t="s">
        <v>734</v>
      </c>
      <c r="J1" s="1171"/>
      <c r="K1" s="767">
        <f>O6</f>
        <v>1</v>
      </c>
      <c r="L1" s="625"/>
      <c r="M1" s="41"/>
    </row>
    <row r="2" spans="1:26" ht="7.5" customHeight="1">
      <c r="A2" s="41"/>
      <c r="B2" s="41"/>
      <c r="C2" s="272"/>
      <c r="D2" s="272"/>
      <c r="E2" s="41"/>
      <c r="F2" s="41"/>
      <c r="G2" s="41"/>
      <c r="H2" s="41"/>
      <c r="I2" s="41"/>
      <c r="J2" s="41"/>
      <c r="K2" s="41"/>
      <c r="L2" s="41"/>
      <c r="M2" s="41"/>
    </row>
    <row r="3" spans="1:26">
      <c r="A3" s="41"/>
      <c r="B3" s="41"/>
      <c r="C3" s="7"/>
      <c r="D3" s="7"/>
      <c r="E3" s="7"/>
      <c r="F3" s="7"/>
      <c r="G3" s="7"/>
      <c r="H3" s="7"/>
      <c r="I3" s="7"/>
      <c r="J3" s="7"/>
      <c r="K3" s="738"/>
      <c r="L3" s="401" t="s">
        <v>504</v>
      </c>
      <c r="M3" s="7"/>
    </row>
    <row r="4" spans="1:26" ht="14.25" thickBot="1">
      <c r="A4" s="41"/>
      <c r="B4" s="41"/>
      <c r="C4" s="7"/>
      <c r="D4" s="7"/>
      <c r="E4" s="7"/>
      <c r="F4" s="7"/>
      <c r="G4" s="7"/>
      <c r="H4" s="7"/>
      <c r="I4" s="7"/>
      <c r="J4" s="7"/>
      <c r="K4" s="7"/>
      <c r="L4" s="89" t="s">
        <v>23</v>
      </c>
      <c r="M4" s="7"/>
    </row>
    <row r="5" spans="1:26" s="627" customFormat="1" ht="17.100000000000001" customHeight="1">
      <c r="A5" s="625"/>
      <c r="B5" s="1091"/>
      <c r="C5" s="1107" t="s">
        <v>771</v>
      </c>
      <c r="D5" s="967"/>
      <c r="E5" s="966">
        <f>D5+1</f>
        <v>1</v>
      </c>
      <c r="F5" s="966">
        <f>E5+1</f>
        <v>2</v>
      </c>
      <c r="G5" s="1183" t="s">
        <v>395</v>
      </c>
      <c r="H5" s="965"/>
      <c r="I5" s="964">
        <f>IF(H5-D5=14," ",IF(H5-D5=13,"",H5+1))</f>
        <v>1</v>
      </c>
      <c r="J5" s="1183" t="s">
        <v>395</v>
      </c>
      <c r="K5" s="963">
        <f>IF(H5-D5=14,"",D5+14)</f>
        <v>14</v>
      </c>
      <c r="L5" s="1181" t="s">
        <v>22</v>
      </c>
      <c r="M5" s="626"/>
      <c r="N5" s="636" t="s">
        <v>568</v>
      </c>
      <c r="O5" s="677"/>
      <c r="P5" s="636"/>
      <c r="Q5" s="636"/>
      <c r="R5" s="636"/>
      <c r="S5" s="636"/>
      <c r="T5" s="636"/>
      <c r="U5" s="636"/>
      <c r="V5" s="679"/>
      <c r="W5" s="636"/>
      <c r="X5" s="636"/>
      <c r="Y5" s="679"/>
      <c r="Z5" s="636"/>
    </row>
    <row r="6" spans="1:26" s="627" customFormat="1" ht="17.100000000000001" customHeight="1" thickBot="1">
      <c r="A6" s="625"/>
      <c r="B6" s="1092"/>
      <c r="C6" s="1106" t="s">
        <v>770</v>
      </c>
      <c r="D6" s="962" t="s">
        <v>767</v>
      </c>
      <c r="E6" s="961" t="s">
        <v>470</v>
      </c>
      <c r="F6" s="961" t="s">
        <v>772</v>
      </c>
      <c r="G6" s="1184"/>
      <c r="H6" s="628" t="s">
        <v>397</v>
      </c>
      <c r="I6" s="628" t="str">
        <f>IF(H5-D5=14," ",IF(H5-D5=13,"","契約終了次年度"))</f>
        <v>契約終了次年度</v>
      </c>
      <c r="J6" s="1184"/>
      <c r="K6" s="960" t="str">
        <f>IF(H5-D5=14,"","15年目")</f>
        <v>15年目</v>
      </c>
      <c r="L6" s="1182"/>
      <c r="M6" s="626"/>
      <c r="N6" s="672" t="s">
        <v>560</v>
      </c>
      <c r="O6" s="670">
        <f>H5-D5+1</f>
        <v>1</v>
      </c>
      <c r="P6" s="671" t="s">
        <v>564</v>
      </c>
      <c r="Q6" s="636"/>
      <c r="R6" s="636"/>
      <c r="S6" s="636"/>
      <c r="T6" s="636"/>
      <c r="U6" s="636"/>
      <c r="V6" s="679"/>
      <c r="W6" s="636"/>
      <c r="X6" s="636"/>
      <c r="Y6" s="679"/>
      <c r="Z6" s="636"/>
    </row>
    <row r="7" spans="1:26" s="627" customFormat="1" ht="17.100000000000001" customHeight="1" thickTop="1">
      <c r="A7" s="625"/>
      <c r="B7" s="629" t="s">
        <v>501</v>
      </c>
      <c r="C7" s="630"/>
      <c r="D7" s="959">
        <f>SUM(D8:D9)</f>
        <v>0</v>
      </c>
      <c r="E7" s="959">
        <f>SUM(E8:E9)</f>
        <v>0</v>
      </c>
      <c r="F7" s="959">
        <f>SUM(F8:F9)</f>
        <v>0</v>
      </c>
      <c r="G7" s="640" t="s">
        <v>502</v>
      </c>
      <c r="H7" s="959">
        <f>SUM(H8:H9)</f>
        <v>0</v>
      </c>
      <c r="I7" s="939">
        <f>IF(H5-D5=14," ",IF(H5-D5=13,"",SUM(I8:I9)))</f>
        <v>0</v>
      </c>
      <c r="J7" s="640" t="s">
        <v>502</v>
      </c>
      <c r="K7" s="939">
        <f>IF(H5-D5=14,"",SUM(K8:K9))</f>
        <v>0</v>
      </c>
      <c r="L7" s="937">
        <f>SUM(L8:L9)</f>
        <v>0</v>
      </c>
      <c r="M7" s="626"/>
      <c r="N7" s="636"/>
      <c r="O7" s="677"/>
      <c r="P7" s="636"/>
      <c r="Q7" s="636"/>
      <c r="R7" s="636"/>
      <c r="S7" s="636"/>
      <c r="T7" s="636"/>
      <c r="U7" s="636"/>
      <c r="V7" s="679"/>
      <c r="W7" s="636"/>
      <c r="X7" s="636"/>
      <c r="Y7" s="679"/>
      <c r="Z7" s="636"/>
    </row>
    <row r="8" spans="1:26" s="627" customFormat="1" ht="17.100000000000001" customHeight="1">
      <c r="A8" s="625"/>
      <c r="B8" s="1179"/>
      <c r="C8" s="631" t="s">
        <v>25</v>
      </c>
      <c r="D8" s="958"/>
      <c r="E8" s="957">
        <f>D8</f>
        <v>0</v>
      </c>
      <c r="F8" s="957">
        <f>D8</f>
        <v>0</v>
      </c>
      <c r="G8" s="1176" t="s">
        <v>395</v>
      </c>
      <c r="H8" s="956">
        <f>D8</f>
        <v>0</v>
      </c>
      <c r="I8" s="956">
        <f>IF(H5-D5=14," ",IF(H5-D5=13,"",D8))</f>
        <v>0</v>
      </c>
      <c r="J8" s="1176" t="s">
        <v>395</v>
      </c>
      <c r="K8" s="955">
        <f>IF(H5-D5=14,"",D8)</f>
        <v>0</v>
      </c>
      <c r="L8" s="954">
        <f>D8*15</f>
        <v>0</v>
      </c>
      <c r="M8" s="626"/>
      <c r="N8" s="636"/>
      <c r="O8" s="677"/>
      <c r="P8" s="636"/>
      <c r="Q8" s="636"/>
      <c r="R8" s="636"/>
      <c r="S8" s="636"/>
      <c r="T8" s="636"/>
      <c r="U8" s="636"/>
      <c r="V8" s="679"/>
      <c r="W8" s="636"/>
      <c r="X8" s="636"/>
      <c r="Y8" s="679"/>
      <c r="Z8" s="636"/>
    </row>
    <row r="9" spans="1:26" s="627" customFormat="1" ht="17.100000000000001" customHeight="1">
      <c r="A9" s="625"/>
      <c r="B9" s="1180"/>
      <c r="C9" s="632" t="s">
        <v>538</v>
      </c>
      <c r="D9" s="953"/>
      <c r="E9" s="916"/>
      <c r="F9" s="915">
        <f>E9</f>
        <v>0</v>
      </c>
      <c r="G9" s="1178"/>
      <c r="H9" s="914">
        <f>E9</f>
        <v>0</v>
      </c>
      <c r="I9" s="914">
        <f>IF(H5-D5=14," ",IF(H5-D5=13,"",E9))</f>
        <v>0</v>
      </c>
      <c r="J9" s="1178"/>
      <c r="K9" s="952">
        <f>IF(H5-D5=14,"",E9)</f>
        <v>0</v>
      </c>
      <c r="L9" s="911">
        <f>D9+E9*14</f>
        <v>0</v>
      </c>
      <c r="M9" s="626"/>
      <c r="N9" s="636"/>
      <c r="O9" s="677"/>
      <c r="P9" s="636"/>
      <c r="Q9" s="636"/>
      <c r="R9" s="636"/>
      <c r="S9" s="636"/>
      <c r="T9" s="636"/>
      <c r="U9" s="636"/>
      <c r="V9" s="679"/>
      <c r="W9" s="636"/>
      <c r="X9" s="636"/>
      <c r="Y9" s="679"/>
      <c r="Z9" s="636"/>
    </row>
    <row r="10" spans="1:26" s="627" customFormat="1" ht="17.100000000000001" customHeight="1">
      <c r="A10" s="625"/>
      <c r="B10" s="624" t="s">
        <v>733</v>
      </c>
      <c r="C10" s="623"/>
      <c r="D10" s="951">
        <f>SUM(D11:D12)</f>
        <v>0</v>
      </c>
      <c r="E10" s="951">
        <f>SUM(E11:E12)</f>
        <v>0</v>
      </c>
      <c r="F10" s="951">
        <f>SUM(F11:F12)</f>
        <v>0</v>
      </c>
      <c r="G10" s="640" t="s">
        <v>502</v>
      </c>
      <c r="H10" s="951">
        <f>SUM(H11:H12)</f>
        <v>0</v>
      </c>
      <c r="I10" s="951">
        <f>IF(H5-D5=14," ",IF(H5-D5=13,"",SUM(I11:I13)))</f>
        <v>0</v>
      </c>
      <c r="J10" s="640" t="s">
        <v>395</v>
      </c>
      <c r="K10" s="951">
        <f>IF(H5-D5=14,"",SUM(K11:K13))</f>
        <v>0</v>
      </c>
      <c r="L10" s="950">
        <f>SUM(L11:L13)</f>
        <v>0</v>
      </c>
      <c r="M10" s="626"/>
      <c r="N10" s="636"/>
      <c r="O10" s="677"/>
      <c r="P10" s="636"/>
      <c r="Q10" s="636"/>
      <c r="R10" s="636"/>
      <c r="S10" s="636"/>
      <c r="T10" s="636"/>
      <c r="U10" s="636"/>
      <c r="V10" s="679"/>
      <c r="W10" s="636"/>
      <c r="X10" s="636"/>
      <c r="Y10" s="679"/>
      <c r="Z10" s="636"/>
    </row>
    <row r="11" spans="1:26" s="627" customFormat="1" ht="17.100000000000001" customHeight="1">
      <c r="A11" s="625"/>
      <c r="B11" s="1185"/>
      <c r="C11" s="631" t="s">
        <v>662</v>
      </c>
      <c r="D11" s="949"/>
      <c r="E11" s="948"/>
      <c r="F11" s="929">
        <f>E11</f>
        <v>0</v>
      </c>
      <c r="G11" s="1176" t="s">
        <v>395</v>
      </c>
      <c r="H11" s="633">
        <f>E11</f>
        <v>0</v>
      </c>
      <c r="I11" s="633">
        <f>IF(H5-D5=14," ",IF(H5-D5=13,"",E11))</f>
        <v>0</v>
      </c>
      <c r="J11" s="1176" t="s">
        <v>395</v>
      </c>
      <c r="K11" s="933">
        <f>IF(H5-D5=14,"",E11)</f>
        <v>0</v>
      </c>
      <c r="L11" s="932">
        <f>D11+E11*14</f>
        <v>0</v>
      </c>
      <c r="M11" s="626"/>
      <c r="N11" s="636"/>
      <c r="O11" s="677"/>
      <c r="P11" s="636"/>
      <c r="Q11" s="636"/>
      <c r="R11" s="636"/>
      <c r="S11" s="636"/>
      <c r="T11" s="636"/>
      <c r="U11" s="636"/>
      <c r="V11" s="679"/>
      <c r="W11" s="636"/>
      <c r="X11" s="636"/>
      <c r="Y11" s="679"/>
      <c r="Z11" s="636"/>
    </row>
    <row r="12" spans="1:26" s="627" customFormat="1" ht="17.100000000000001" customHeight="1">
      <c r="A12" s="625"/>
      <c r="B12" s="1185"/>
      <c r="C12" s="666" t="s">
        <v>539</v>
      </c>
      <c r="D12" s="947"/>
      <c r="E12" s="946"/>
      <c r="F12" s="945">
        <f>E12</f>
        <v>0</v>
      </c>
      <c r="G12" s="1177"/>
      <c r="H12" s="935">
        <f>E12</f>
        <v>0</v>
      </c>
      <c r="I12" s="935">
        <f>IF(H5-D5=14," ",IF(H5-D5=13,"",E12))</f>
        <v>0</v>
      </c>
      <c r="J12" s="1177"/>
      <c r="K12" s="944">
        <f>IF(H5-D5=14,"",E12)</f>
        <v>0</v>
      </c>
      <c r="L12" s="943">
        <f>IF(H5-D5=14,D12+E12*14,IF(H5-D5=13,D12+E12*13+K12,D12+E12*(H5-D5)+I12*(K5-I5)))</f>
        <v>0</v>
      </c>
      <c r="M12" s="626"/>
      <c r="N12" s="636"/>
      <c r="O12" s="677"/>
      <c r="P12" s="636"/>
      <c r="Q12" s="636"/>
      <c r="R12" s="636"/>
      <c r="S12" s="636"/>
      <c r="T12" s="636"/>
      <c r="U12" s="636"/>
      <c r="V12" s="679"/>
      <c r="W12" s="636"/>
      <c r="X12" s="636"/>
      <c r="Y12" s="679"/>
      <c r="Z12" s="636"/>
    </row>
    <row r="13" spans="1:26" s="627" customFormat="1" ht="17.100000000000001" customHeight="1">
      <c r="A13" s="625"/>
      <c r="B13" s="868"/>
      <c r="C13" s="632" t="s">
        <v>555</v>
      </c>
      <c r="D13" s="942"/>
      <c r="E13" s="942"/>
      <c r="F13" s="942"/>
      <c r="G13" s="667"/>
      <c r="H13" s="942"/>
      <c r="I13" s="914">
        <f>IF(H5-D5=14,"",IF(H5-D5=13,"",K13))</f>
        <v>0</v>
      </c>
      <c r="J13" s="1178"/>
      <c r="K13" s="941"/>
      <c r="L13" s="911">
        <f>IF(H5-D5=14,0,IF(H5-D5=13,K13,K13*(K5-I5+1)))</f>
        <v>0</v>
      </c>
      <c r="M13" s="626"/>
      <c r="N13" s="636"/>
      <c r="O13" s="677"/>
      <c r="P13" s="636"/>
      <c r="Q13" s="636"/>
      <c r="R13" s="636"/>
      <c r="S13" s="636"/>
      <c r="T13" s="636"/>
      <c r="U13" s="636"/>
      <c r="V13" s="679"/>
      <c r="W13" s="636"/>
      <c r="X13" s="636"/>
      <c r="Y13" s="679"/>
      <c r="Z13" s="636"/>
    </row>
    <row r="14" spans="1:26" s="627" customFormat="1" ht="17.100000000000001" customHeight="1">
      <c r="A14" s="625"/>
      <c r="B14" s="634" t="s">
        <v>732</v>
      </c>
      <c r="C14" s="635"/>
      <c r="D14" s="940">
        <f>SUM(D15:D25)</f>
        <v>0</v>
      </c>
      <c r="E14" s="940" t="e">
        <f>SUM(E15:E25)</f>
        <v>#DIV/0!</v>
      </c>
      <c r="F14" s="940" t="e">
        <f>SUM(F15:F25)</f>
        <v>#DIV/0!</v>
      </c>
      <c r="G14" s="640" t="s">
        <v>502</v>
      </c>
      <c r="H14" s="940" t="e">
        <f>SUM(H15:H25)</f>
        <v>#DIV/0!</v>
      </c>
      <c r="I14" s="939">
        <f>IF(H5-D5=14," ",IF(H5-D5=13,"",SUM(I15:I25)))</f>
        <v>0</v>
      </c>
      <c r="J14" s="640" t="s">
        <v>502</v>
      </c>
      <c r="K14" s="938">
        <f>IF(H5-D5=14,"",SUM(K15:K25))</f>
        <v>0</v>
      </c>
      <c r="L14" s="937" t="e">
        <f>ROUNDDOWN(SUM(L15:L25),0)</f>
        <v>#DIV/0!</v>
      </c>
      <c r="M14" s="626"/>
      <c r="N14" s="636" t="s">
        <v>468</v>
      </c>
      <c r="O14" s="677"/>
      <c r="P14" s="636"/>
      <c r="Q14" s="636"/>
      <c r="R14" s="636"/>
      <c r="S14" s="636"/>
      <c r="T14" s="636"/>
      <c r="U14" s="636" t="s">
        <v>569</v>
      </c>
      <c r="V14" s="679"/>
      <c r="W14" s="636"/>
      <c r="X14" s="636"/>
      <c r="Y14" s="679"/>
      <c r="Z14" s="636"/>
    </row>
    <row r="15" spans="1:26" s="627" customFormat="1" ht="17.100000000000001" customHeight="1">
      <c r="A15" s="625"/>
      <c r="B15" s="1179"/>
      <c r="C15" s="637" t="s">
        <v>26</v>
      </c>
      <c r="D15" s="936"/>
      <c r="E15" s="935" t="e">
        <f>ROUNDDOWN((O15-D15)/($O$6-1),0)</f>
        <v>#DIV/0!</v>
      </c>
      <c r="F15" s="929" t="e">
        <f t="shared" ref="F15:F25" si="0">E15</f>
        <v>#DIV/0!</v>
      </c>
      <c r="G15" s="1176" t="s">
        <v>395</v>
      </c>
      <c r="H15" s="934" t="e">
        <f t="shared" ref="H15:H25" si="1">E15+Y15</f>
        <v>#DIV/0!</v>
      </c>
      <c r="I15" s="934">
        <f>IF(H5-D5=14," ",IF(H5-D5=13,"",0))</f>
        <v>0</v>
      </c>
      <c r="J15" s="1176" t="s">
        <v>395</v>
      </c>
      <c r="K15" s="933">
        <f>IF(H5-D5=14,"",0)</f>
        <v>0</v>
      </c>
      <c r="L15" s="932" t="e">
        <f t="shared" ref="L15:L23" si="2">D15+E15*($O$6-1)+Y15</f>
        <v>#DIV/0!</v>
      </c>
      <c r="M15" s="626"/>
      <c r="N15" s="925" t="e">
        <f t="shared" ref="N15:N23" si="3">IF(O15-L15=0,"OK","ERROR")</f>
        <v>#DIV/0!</v>
      </c>
      <c r="O15" s="930">
        <f>'様式9-6'!$D$5</f>
        <v>0</v>
      </c>
      <c r="P15" s="636" t="s">
        <v>460</v>
      </c>
      <c r="Q15" s="636"/>
      <c r="R15" s="636"/>
      <c r="S15" s="636"/>
      <c r="T15" s="636"/>
      <c r="U15" s="636" t="s">
        <v>566</v>
      </c>
      <c r="V15" s="910" t="e">
        <f t="shared" ref="V15:V23" si="4">(O15-D15)/($O$6-1)-ROUNDDOWN((O15-D15)/($O$6-1),0)</f>
        <v>#DIV/0!</v>
      </c>
      <c r="W15" s="636"/>
      <c r="X15" s="636" t="s">
        <v>567</v>
      </c>
      <c r="Y15" s="910" t="e">
        <f t="shared" ref="Y15:Y24" si="5">ROUND(V15*($O$6-1),0)</f>
        <v>#DIV/0!</v>
      </c>
      <c r="Z15" s="636" t="s">
        <v>565</v>
      </c>
    </row>
    <row r="16" spans="1:26" s="627" customFormat="1" ht="17.100000000000001" customHeight="1">
      <c r="A16" s="625"/>
      <c r="B16" s="1179"/>
      <c r="C16" s="638" t="s">
        <v>17</v>
      </c>
      <c r="D16" s="923"/>
      <c r="E16" s="922" t="e">
        <f t="shared" ref="E16:E23" si="6">ROUNDDOWN((O16-D16)/($O$6-1),0)</f>
        <v>#DIV/0!</v>
      </c>
      <c r="F16" s="922" t="e">
        <f t="shared" si="0"/>
        <v>#DIV/0!</v>
      </c>
      <c r="G16" s="1177"/>
      <c r="H16" s="921" t="e">
        <f t="shared" si="1"/>
        <v>#DIV/0!</v>
      </c>
      <c r="I16" s="921">
        <f>IF(H5-D5=14," ",IF(H5-D5=13,"",0))</f>
        <v>0</v>
      </c>
      <c r="J16" s="1177"/>
      <c r="K16" s="920">
        <f>IF(H5-D5=14,"",0)</f>
        <v>0</v>
      </c>
      <c r="L16" s="926" t="e">
        <f t="shared" si="2"/>
        <v>#DIV/0!</v>
      </c>
      <c r="M16" s="626"/>
      <c r="N16" s="925" t="e">
        <f t="shared" si="3"/>
        <v>#DIV/0!</v>
      </c>
      <c r="O16" s="930">
        <f>'様式9-6'!$D$14</f>
        <v>0</v>
      </c>
      <c r="P16" s="636" t="s">
        <v>461</v>
      </c>
      <c r="Q16" s="636"/>
      <c r="R16" s="636"/>
      <c r="S16" s="636"/>
      <c r="T16" s="636"/>
      <c r="U16" s="636" t="s">
        <v>566</v>
      </c>
      <c r="V16" s="910" t="e">
        <f t="shared" si="4"/>
        <v>#DIV/0!</v>
      </c>
      <c r="W16" s="636"/>
      <c r="X16" s="636" t="s">
        <v>567</v>
      </c>
      <c r="Y16" s="910" t="e">
        <f t="shared" si="5"/>
        <v>#DIV/0!</v>
      </c>
      <c r="Z16" s="636" t="s">
        <v>565</v>
      </c>
    </row>
    <row r="17" spans="1:26" s="627" customFormat="1" ht="17.100000000000001" customHeight="1">
      <c r="A17" s="625"/>
      <c r="B17" s="1179"/>
      <c r="C17" s="638" t="s">
        <v>27</v>
      </c>
      <c r="D17" s="923"/>
      <c r="E17" s="922" t="e">
        <f t="shared" si="6"/>
        <v>#DIV/0!</v>
      </c>
      <c r="F17" s="922" t="e">
        <f t="shared" si="0"/>
        <v>#DIV/0!</v>
      </c>
      <c r="G17" s="1177"/>
      <c r="H17" s="921" t="e">
        <f t="shared" si="1"/>
        <v>#DIV/0!</v>
      </c>
      <c r="I17" s="921">
        <f>IF(H5-D5=14," ",IF(H5-D5=13,"",0))</f>
        <v>0</v>
      </c>
      <c r="J17" s="1177"/>
      <c r="K17" s="920">
        <f>IF(H5-D5=14,"",0)</f>
        <v>0</v>
      </c>
      <c r="L17" s="926" t="e">
        <f t="shared" si="2"/>
        <v>#DIV/0!</v>
      </c>
      <c r="M17" s="626"/>
      <c r="N17" s="925" t="e">
        <f t="shared" si="3"/>
        <v>#DIV/0!</v>
      </c>
      <c r="O17" s="930">
        <f>'様式9-6'!$D$15</f>
        <v>0</v>
      </c>
      <c r="P17" s="636" t="s">
        <v>459</v>
      </c>
      <c r="Q17" s="636"/>
      <c r="R17" s="636"/>
      <c r="S17" s="636"/>
      <c r="T17" s="636"/>
      <c r="U17" s="636" t="s">
        <v>566</v>
      </c>
      <c r="V17" s="910" t="e">
        <f t="shared" si="4"/>
        <v>#DIV/0!</v>
      </c>
      <c r="W17" s="636"/>
      <c r="X17" s="636" t="s">
        <v>567</v>
      </c>
      <c r="Y17" s="910" t="e">
        <f t="shared" si="5"/>
        <v>#DIV/0!</v>
      </c>
      <c r="Z17" s="636" t="s">
        <v>565</v>
      </c>
    </row>
    <row r="18" spans="1:26" s="627" customFormat="1" ht="17.100000000000001" customHeight="1">
      <c r="A18" s="625"/>
      <c r="B18" s="1179"/>
      <c r="C18" s="638" t="s">
        <v>19</v>
      </c>
      <c r="D18" s="923"/>
      <c r="E18" s="922" t="e">
        <f t="shared" si="6"/>
        <v>#DIV/0!</v>
      </c>
      <c r="F18" s="929" t="e">
        <f t="shared" si="0"/>
        <v>#DIV/0!</v>
      </c>
      <c r="G18" s="1177"/>
      <c r="H18" s="921" t="e">
        <f t="shared" si="1"/>
        <v>#DIV/0!</v>
      </c>
      <c r="I18" s="921">
        <f>IF(H5-D5=14," ",IF(H5-D5=13,"",0))</f>
        <v>0</v>
      </c>
      <c r="J18" s="1177"/>
      <c r="K18" s="920">
        <f>IF(H5-D5=14,"",0)</f>
        <v>0</v>
      </c>
      <c r="L18" s="926" t="e">
        <f t="shared" si="2"/>
        <v>#DIV/0!</v>
      </c>
      <c r="M18" s="626"/>
      <c r="N18" s="925" t="e">
        <f t="shared" si="3"/>
        <v>#DIV/0!</v>
      </c>
      <c r="O18" s="930">
        <f>'様式9-6'!$D$16</f>
        <v>0</v>
      </c>
      <c r="P18" s="931" t="s">
        <v>462</v>
      </c>
      <c r="Q18" s="636"/>
      <c r="R18" s="636"/>
      <c r="S18" s="636"/>
      <c r="T18" s="636"/>
      <c r="U18" s="636" t="s">
        <v>566</v>
      </c>
      <c r="V18" s="910" t="e">
        <f t="shared" si="4"/>
        <v>#DIV/0!</v>
      </c>
      <c r="W18" s="636"/>
      <c r="X18" s="636" t="s">
        <v>567</v>
      </c>
      <c r="Y18" s="910" t="e">
        <f t="shared" si="5"/>
        <v>#DIV/0!</v>
      </c>
      <c r="Z18" s="636" t="s">
        <v>565</v>
      </c>
    </row>
    <row r="19" spans="1:26" s="627" customFormat="1" ht="17.100000000000001" customHeight="1">
      <c r="A19" s="625"/>
      <c r="B19" s="1179"/>
      <c r="C19" s="638" t="s">
        <v>541</v>
      </c>
      <c r="D19" s="923"/>
      <c r="E19" s="922" t="e">
        <f t="shared" si="6"/>
        <v>#DIV/0!</v>
      </c>
      <c r="F19" s="922" t="e">
        <f t="shared" si="0"/>
        <v>#DIV/0!</v>
      </c>
      <c r="G19" s="1177"/>
      <c r="H19" s="921" t="e">
        <f t="shared" si="1"/>
        <v>#DIV/0!</v>
      </c>
      <c r="I19" s="928">
        <f>IF(H5-D5=14," ",IF(H5-D5=13,"",0))</f>
        <v>0</v>
      </c>
      <c r="J19" s="1177"/>
      <c r="K19" s="927">
        <f>IF(H5-D5=14,"",0)</f>
        <v>0</v>
      </c>
      <c r="L19" s="926" t="e">
        <f t="shared" si="2"/>
        <v>#DIV/0!</v>
      </c>
      <c r="M19" s="625"/>
      <c r="N19" s="925" t="e">
        <f t="shared" si="3"/>
        <v>#DIV/0!</v>
      </c>
      <c r="O19" s="924">
        <f>'様式9-6'!$E$18</f>
        <v>0</v>
      </c>
      <c r="P19" s="931" t="s">
        <v>463</v>
      </c>
      <c r="Q19" s="636"/>
      <c r="R19" s="636"/>
      <c r="S19" s="636"/>
      <c r="T19" s="636"/>
      <c r="U19" s="636" t="s">
        <v>566</v>
      </c>
      <c r="V19" s="910" t="e">
        <f t="shared" si="4"/>
        <v>#DIV/0!</v>
      </c>
      <c r="W19" s="636"/>
      <c r="X19" s="636" t="s">
        <v>567</v>
      </c>
      <c r="Y19" s="910" t="e">
        <f t="shared" si="5"/>
        <v>#DIV/0!</v>
      </c>
      <c r="Z19" s="636" t="s">
        <v>565</v>
      </c>
    </row>
    <row r="20" spans="1:26" s="627" customFormat="1" ht="17.100000000000001" customHeight="1">
      <c r="A20" s="625"/>
      <c r="B20" s="1179"/>
      <c r="C20" s="638" t="s">
        <v>542</v>
      </c>
      <c r="D20" s="923"/>
      <c r="E20" s="922" t="e">
        <f t="shared" si="6"/>
        <v>#DIV/0!</v>
      </c>
      <c r="F20" s="922" t="e">
        <f t="shared" si="0"/>
        <v>#DIV/0!</v>
      </c>
      <c r="G20" s="1177"/>
      <c r="H20" s="921" t="e">
        <f t="shared" si="1"/>
        <v>#DIV/0!</v>
      </c>
      <c r="I20" s="921">
        <f>IF(H5-D5=14," ",IF(H5-D5=13,"",0))</f>
        <v>0</v>
      </c>
      <c r="J20" s="1177"/>
      <c r="K20" s="920">
        <f>IF(H5-D5=14,"",0)</f>
        <v>0</v>
      </c>
      <c r="L20" s="926" t="e">
        <f t="shared" si="2"/>
        <v>#DIV/0!</v>
      </c>
      <c r="M20" s="626"/>
      <c r="N20" s="925" t="e">
        <f t="shared" si="3"/>
        <v>#DIV/0!</v>
      </c>
      <c r="O20" s="930">
        <f>'様式9-6'!$E$19</f>
        <v>0</v>
      </c>
      <c r="P20" s="636" t="s">
        <v>464</v>
      </c>
      <c r="Q20" s="636"/>
      <c r="R20" s="636"/>
      <c r="S20" s="636"/>
      <c r="T20" s="636"/>
      <c r="U20" s="636" t="s">
        <v>566</v>
      </c>
      <c r="V20" s="910" t="e">
        <f t="shared" si="4"/>
        <v>#DIV/0!</v>
      </c>
      <c r="W20" s="636"/>
      <c r="X20" s="636" t="s">
        <v>567</v>
      </c>
      <c r="Y20" s="910" t="e">
        <f t="shared" si="5"/>
        <v>#DIV/0!</v>
      </c>
      <c r="Z20" s="636" t="s">
        <v>565</v>
      </c>
    </row>
    <row r="21" spans="1:26" s="627" customFormat="1" ht="17.100000000000001" customHeight="1">
      <c r="A21" s="625"/>
      <c r="B21" s="1179"/>
      <c r="C21" s="638" t="s">
        <v>28</v>
      </c>
      <c r="D21" s="923"/>
      <c r="E21" s="922" t="e">
        <f t="shared" si="6"/>
        <v>#DIV/0!</v>
      </c>
      <c r="F21" s="929" t="e">
        <f t="shared" si="0"/>
        <v>#DIV/0!</v>
      </c>
      <c r="G21" s="1177"/>
      <c r="H21" s="921" t="e">
        <f t="shared" si="1"/>
        <v>#DIV/0!</v>
      </c>
      <c r="I21" s="928">
        <f>IF(H5-D5=14," ",IF(H5-D5=13,"",0))</f>
        <v>0</v>
      </c>
      <c r="J21" s="1177"/>
      <c r="K21" s="927">
        <f>IF(H5-D5=14,"",0)</f>
        <v>0</v>
      </c>
      <c r="L21" s="926" t="e">
        <f t="shared" si="2"/>
        <v>#DIV/0!</v>
      </c>
      <c r="M21" s="625"/>
      <c r="N21" s="925" t="e">
        <f t="shared" si="3"/>
        <v>#DIV/0!</v>
      </c>
      <c r="O21" s="924">
        <f>'様式9-6'!$E$21</f>
        <v>0</v>
      </c>
      <c r="P21" s="636" t="s">
        <v>465</v>
      </c>
      <c r="Q21" s="636"/>
      <c r="R21" s="636"/>
      <c r="S21" s="636"/>
      <c r="T21" s="636"/>
      <c r="U21" s="636" t="s">
        <v>566</v>
      </c>
      <c r="V21" s="910" t="e">
        <f t="shared" si="4"/>
        <v>#DIV/0!</v>
      </c>
      <c r="W21" s="636"/>
      <c r="X21" s="636" t="s">
        <v>567</v>
      </c>
      <c r="Y21" s="910" t="e">
        <f t="shared" si="5"/>
        <v>#DIV/0!</v>
      </c>
      <c r="Z21" s="636" t="s">
        <v>565</v>
      </c>
    </row>
    <row r="22" spans="1:26" s="627" customFormat="1" ht="17.100000000000001" customHeight="1">
      <c r="A22" s="625"/>
      <c r="B22" s="1179"/>
      <c r="C22" s="638" t="s">
        <v>457</v>
      </c>
      <c r="D22" s="923"/>
      <c r="E22" s="922" t="e">
        <f t="shared" si="6"/>
        <v>#DIV/0!</v>
      </c>
      <c r="F22" s="929" t="e">
        <f t="shared" si="0"/>
        <v>#DIV/0!</v>
      </c>
      <c r="G22" s="1177"/>
      <c r="H22" s="921" t="e">
        <f t="shared" si="1"/>
        <v>#DIV/0!</v>
      </c>
      <c r="I22" s="928">
        <f>IF(H5-D5=14," ",IF(H5-D5=13,"",0))</f>
        <v>0</v>
      </c>
      <c r="J22" s="1177"/>
      <c r="K22" s="927">
        <f>IF(H5-D5=14,"",0)</f>
        <v>0</v>
      </c>
      <c r="L22" s="926" t="e">
        <f t="shared" si="2"/>
        <v>#DIV/0!</v>
      </c>
      <c r="M22" s="625"/>
      <c r="N22" s="925" t="e">
        <f t="shared" si="3"/>
        <v>#DIV/0!</v>
      </c>
      <c r="O22" s="924">
        <f>'様式9-6'!$E$22</f>
        <v>0</v>
      </c>
      <c r="P22" s="636" t="s">
        <v>466</v>
      </c>
      <c r="Q22" s="636"/>
      <c r="R22" s="636"/>
      <c r="S22" s="636"/>
      <c r="T22" s="636"/>
      <c r="U22" s="636" t="s">
        <v>566</v>
      </c>
      <c r="V22" s="910" t="e">
        <f t="shared" si="4"/>
        <v>#DIV/0!</v>
      </c>
      <c r="W22" s="636"/>
      <c r="X22" s="636" t="s">
        <v>567</v>
      </c>
      <c r="Y22" s="910" t="e">
        <f t="shared" si="5"/>
        <v>#DIV/0!</v>
      </c>
      <c r="Z22" s="636" t="s">
        <v>565</v>
      </c>
    </row>
    <row r="23" spans="1:26" s="627" customFormat="1" ht="17.100000000000001" customHeight="1">
      <c r="A23" s="625"/>
      <c r="B23" s="1179"/>
      <c r="C23" s="638" t="s">
        <v>97</v>
      </c>
      <c r="D23" s="923"/>
      <c r="E23" s="922" t="e">
        <f t="shared" si="6"/>
        <v>#DIV/0!</v>
      </c>
      <c r="F23" s="929" t="e">
        <f t="shared" si="0"/>
        <v>#DIV/0!</v>
      </c>
      <c r="G23" s="1177"/>
      <c r="H23" s="921" t="e">
        <f t="shared" si="1"/>
        <v>#DIV/0!</v>
      </c>
      <c r="I23" s="928">
        <f>IF(H5-D5=14," ",IF(H5-D5=13,"",0))</f>
        <v>0</v>
      </c>
      <c r="J23" s="1177"/>
      <c r="K23" s="927">
        <f>IF(H5-D5=14,"",0)</f>
        <v>0</v>
      </c>
      <c r="L23" s="926" t="e">
        <f t="shared" si="2"/>
        <v>#DIV/0!</v>
      </c>
      <c r="M23" s="625"/>
      <c r="N23" s="925" t="e">
        <f t="shared" si="3"/>
        <v>#DIV/0!</v>
      </c>
      <c r="O23" s="924">
        <f>'様式9-6'!$E$23</f>
        <v>0</v>
      </c>
      <c r="P23" s="636" t="s">
        <v>467</v>
      </c>
      <c r="Q23" s="636"/>
      <c r="R23" s="636"/>
      <c r="S23" s="636"/>
      <c r="T23" s="636"/>
      <c r="U23" s="636" t="s">
        <v>566</v>
      </c>
      <c r="V23" s="910" t="e">
        <f t="shared" si="4"/>
        <v>#DIV/0!</v>
      </c>
      <c r="W23" s="636"/>
      <c r="X23" s="636" t="s">
        <v>567</v>
      </c>
      <c r="Y23" s="910" t="e">
        <f t="shared" si="5"/>
        <v>#DIV/0!</v>
      </c>
      <c r="Z23" s="636" t="s">
        <v>565</v>
      </c>
    </row>
    <row r="24" spans="1:26" s="627" customFormat="1" ht="17.100000000000001" customHeight="1">
      <c r="A24" s="625"/>
      <c r="B24" s="1179"/>
      <c r="C24" s="638" t="s">
        <v>29</v>
      </c>
      <c r="D24" s="923"/>
      <c r="E24" s="922" t="e">
        <f>ROUNDDOWN((L24-D24)/($O$6-1),0)</f>
        <v>#DIV/0!</v>
      </c>
      <c r="F24" s="922" t="e">
        <f t="shared" si="0"/>
        <v>#DIV/0!</v>
      </c>
      <c r="G24" s="1177"/>
      <c r="H24" s="921" t="e">
        <f t="shared" si="1"/>
        <v>#DIV/0!</v>
      </c>
      <c r="I24" s="921">
        <f>IF(H5-D5=14," ",IF(H5-D5=13,"",0))</f>
        <v>0</v>
      </c>
      <c r="J24" s="1177"/>
      <c r="K24" s="920">
        <f>IF(H5-D5=14,"",0)</f>
        <v>0</v>
      </c>
      <c r="L24" s="919"/>
      <c r="M24" s="626"/>
      <c r="N24" s="636"/>
      <c r="O24" s="918"/>
      <c r="P24" s="636"/>
      <c r="Q24" s="636"/>
      <c r="R24" s="636"/>
      <c r="S24" s="636"/>
      <c r="T24" s="636"/>
      <c r="U24" s="636" t="s">
        <v>566</v>
      </c>
      <c r="V24" s="910" t="e">
        <f>(L24-D24)/($O$6-1)-ROUNDDOWN((L24-D24)/($O$6-1),0)</f>
        <v>#DIV/0!</v>
      </c>
      <c r="W24" s="636"/>
      <c r="X24" s="636" t="s">
        <v>567</v>
      </c>
      <c r="Y24" s="910" t="e">
        <f t="shared" si="5"/>
        <v>#DIV/0!</v>
      </c>
      <c r="Z24" s="636" t="s">
        <v>565</v>
      </c>
    </row>
    <row r="25" spans="1:26" s="627" customFormat="1" ht="17.100000000000001" customHeight="1">
      <c r="A25" s="625"/>
      <c r="B25" s="1180"/>
      <c r="C25" s="639" t="s">
        <v>731</v>
      </c>
      <c r="D25" s="917"/>
      <c r="E25" s="916"/>
      <c r="F25" s="915">
        <f t="shared" si="0"/>
        <v>0</v>
      </c>
      <c r="G25" s="1178"/>
      <c r="H25" s="914" t="e">
        <f t="shared" si="1"/>
        <v>#DIV/0!</v>
      </c>
      <c r="I25" s="913">
        <f>IF(H5-D5=14," ",IF(H5-D5=13,"",0))</f>
        <v>0</v>
      </c>
      <c r="J25" s="1178"/>
      <c r="K25" s="912">
        <f>IF(H5-D5=14,"",0)</f>
        <v>0</v>
      </c>
      <c r="L25" s="911" t="e">
        <f>D25+E25*($O$6-1)+Y25</f>
        <v>#DIV/0!</v>
      </c>
      <c r="M25" s="625"/>
      <c r="N25" s="636"/>
      <c r="O25" s="677"/>
      <c r="P25" s="636"/>
      <c r="Q25" s="636"/>
      <c r="R25" s="636"/>
      <c r="S25" s="636"/>
      <c r="T25" s="636"/>
      <c r="U25" s="636" t="s">
        <v>566</v>
      </c>
      <c r="V25" s="910" t="e">
        <f>SUM(V15:V24)</f>
        <v>#DIV/0!</v>
      </c>
      <c r="W25" s="636"/>
      <c r="X25" s="636" t="s">
        <v>567</v>
      </c>
      <c r="Y25" s="910" t="e">
        <f>SUM(Y15:Y24)*(-1)</f>
        <v>#DIV/0!</v>
      </c>
      <c r="Z25" s="636" t="s">
        <v>565</v>
      </c>
    </row>
    <row r="26" spans="1:26" s="627" customFormat="1" ht="17.100000000000001" customHeight="1" thickBot="1">
      <c r="A26" s="625"/>
      <c r="B26" s="1174" t="s">
        <v>503</v>
      </c>
      <c r="C26" s="1175"/>
      <c r="D26" s="909">
        <f>D10-D14</f>
        <v>0</v>
      </c>
      <c r="E26" s="909" t="e">
        <f>E10-E14</f>
        <v>#DIV/0!</v>
      </c>
      <c r="F26" s="909" t="e">
        <f>F10-F14</f>
        <v>#DIV/0!</v>
      </c>
      <c r="G26" s="641" t="s">
        <v>502</v>
      </c>
      <c r="H26" s="909" t="e">
        <f>H10-H14</f>
        <v>#DIV/0!</v>
      </c>
      <c r="I26" s="908">
        <f>IF(H5-D5=14," ",IF(H5-D5=13,"",I10-I14))</f>
        <v>0</v>
      </c>
      <c r="J26" s="641" t="s">
        <v>502</v>
      </c>
      <c r="K26" s="908">
        <f>IF(H5-D5=14,"",K10-K14)</f>
        <v>0</v>
      </c>
      <c r="L26" s="907" t="e">
        <f>ROUNDDOWN(L10-L14,0)</f>
        <v>#DIV/0!</v>
      </c>
      <c r="M26" s="625"/>
      <c r="N26" s="636"/>
      <c r="O26" s="906" t="s">
        <v>730</v>
      </c>
      <c r="P26" s="636"/>
      <c r="Q26" s="636"/>
      <c r="R26" s="636"/>
      <c r="S26" s="636"/>
      <c r="T26" s="636"/>
      <c r="U26" s="636"/>
      <c r="V26" s="679"/>
      <c r="W26" s="636"/>
      <c r="X26" s="636"/>
      <c r="Y26" s="679"/>
      <c r="Z26" s="636"/>
    </row>
    <row r="27" spans="1:26">
      <c r="A27" s="41"/>
      <c r="B27" s="41"/>
      <c r="C27" s="662" t="s">
        <v>729</v>
      </c>
      <c r="D27" s="662"/>
      <c r="E27" s="7"/>
      <c r="F27" s="7"/>
      <c r="G27" s="7"/>
      <c r="H27" s="7"/>
      <c r="I27" s="41"/>
      <c r="J27" s="41"/>
      <c r="K27" s="41"/>
      <c r="L27" s="41"/>
      <c r="M27" s="25"/>
      <c r="O27" s="680" t="s">
        <v>728</v>
      </c>
    </row>
    <row r="28" spans="1:26">
      <c r="A28" s="41"/>
      <c r="B28" s="41"/>
      <c r="C28" s="662" t="s">
        <v>540</v>
      </c>
      <c r="D28" s="662"/>
      <c r="E28" s="7"/>
      <c r="F28" s="7"/>
      <c r="G28" s="7"/>
      <c r="H28" s="7"/>
      <c r="I28" s="41"/>
      <c r="J28" s="41"/>
      <c r="K28" s="41"/>
      <c r="L28" s="41"/>
      <c r="M28" s="25"/>
    </row>
    <row r="29" spans="1:26">
      <c r="A29" s="41"/>
      <c r="B29" s="41"/>
      <c r="C29" s="662" t="s">
        <v>543</v>
      </c>
      <c r="D29" s="662"/>
      <c r="E29" s="7"/>
      <c r="F29" s="7"/>
      <c r="G29" s="7"/>
      <c r="H29" s="7"/>
      <c r="I29" s="41"/>
      <c r="J29" s="41"/>
      <c r="K29" s="41"/>
      <c r="L29" s="41"/>
      <c r="M29" s="25"/>
    </row>
    <row r="30" spans="1:26">
      <c r="C30" s="43" t="s">
        <v>545</v>
      </c>
      <c r="D30" s="43"/>
      <c r="E30" s="44"/>
      <c r="F30" s="44"/>
      <c r="G30" s="44"/>
      <c r="H30" s="44"/>
      <c r="I30" s="44"/>
      <c r="J30" s="44"/>
      <c r="K30" s="44"/>
      <c r="L30" s="44"/>
      <c r="M30" s="44"/>
    </row>
    <row r="31" spans="1:26">
      <c r="A31" s="556"/>
      <c r="B31" s="556"/>
      <c r="C31" s="662" t="s">
        <v>546</v>
      </c>
      <c r="D31" s="662"/>
      <c r="E31" s="663"/>
      <c r="F31" s="663"/>
      <c r="G31" s="663"/>
      <c r="H31" s="663"/>
      <c r="I31" s="663"/>
      <c r="J31" s="663"/>
      <c r="K31" s="663"/>
      <c r="L31" s="663"/>
      <c r="M31" s="663"/>
    </row>
    <row r="32" spans="1:26">
      <c r="C32" s="43" t="s">
        <v>556</v>
      </c>
      <c r="D32" s="43"/>
    </row>
    <row r="33" spans="1:13">
      <c r="C33" s="43" t="s">
        <v>544</v>
      </c>
      <c r="D33" s="43"/>
    </row>
    <row r="34" spans="1:13">
      <c r="A34" s="1172" t="s">
        <v>813</v>
      </c>
      <c r="B34" s="1173"/>
      <c r="C34" s="1173"/>
      <c r="D34" s="1173"/>
      <c r="E34" s="1173"/>
      <c r="F34" s="1173"/>
      <c r="G34" s="1173"/>
      <c r="M34" s="9" t="str">
        <f>様式7!$F$4</f>
        <v>○○○○○○○○○○○ＥＳＣＯ事業</v>
      </c>
    </row>
  </sheetData>
  <mergeCells count="15">
    <mergeCell ref="L5:L6"/>
    <mergeCell ref="G5:G6"/>
    <mergeCell ref="J5:J6"/>
    <mergeCell ref="B11:B12"/>
    <mergeCell ref="B8:B9"/>
    <mergeCell ref="G11:G12"/>
    <mergeCell ref="G8:G9"/>
    <mergeCell ref="J8:J9"/>
    <mergeCell ref="J11:J13"/>
    <mergeCell ref="I1:J1"/>
    <mergeCell ref="A34:G34"/>
    <mergeCell ref="B26:C26"/>
    <mergeCell ref="G15:G25"/>
    <mergeCell ref="J15:J25"/>
    <mergeCell ref="B15:B25"/>
  </mergeCells>
  <phoneticPr fontId="5"/>
  <conditionalFormatting sqref="D25">
    <cfRule type="cellIs" dxfId="8" priority="9" operator="greaterThan">
      <formula>$D$26</formula>
    </cfRule>
  </conditionalFormatting>
  <conditionalFormatting sqref="E25">
    <cfRule type="cellIs" dxfId="7" priority="8" operator="greaterThan">
      <formula>$E$26</formula>
    </cfRule>
  </conditionalFormatting>
  <conditionalFormatting sqref="F25">
    <cfRule type="cellIs" dxfId="6" priority="7" operator="greaterThan">
      <formula>$F$26</formula>
    </cfRule>
  </conditionalFormatting>
  <conditionalFormatting sqref="H25">
    <cfRule type="cellIs" dxfId="5" priority="6" operator="greaterThan">
      <formula>$H$26</formula>
    </cfRule>
  </conditionalFormatting>
  <conditionalFormatting sqref="I25">
    <cfRule type="cellIs" dxfId="4" priority="5" operator="greaterThan">
      <formula>$I$26</formula>
    </cfRule>
  </conditionalFormatting>
  <conditionalFormatting sqref="K25">
    <cfRule type="cellIs" dxfId="3" priority="4" operator="greaterThan">
      <formula>$K$26</formula>
    </cfRule>
  </conditionalFormatting>
  <conditionalFormatting sqref="K13">
    <cfRule type="expression" dxfId="2" priority="3">
      <formula>O6=15</formula>
    </cfRule>
  </conditionalFormatting>
  <conditionalFormatting sqref="L26">
    <cfRule type="cellIs" dxfId="1" priority="2" operator="notEqual">
      <formula>$D$26+$E$26*($O$6-1)+$I$26*(15-$O$6)</formula>
    </cfRule>
  </conditionalFormatting>
  <conditionalFormatting sqref="L14">
    <cfRule type="cellIs" dxfId="0" priority="1" operator="notEqual">
      <formula>$D$14*1+$E$14*($O$6-1)</formula>
    </cfRule>
  </conditionalFormatting>
  <printOptions horizontalCentered="1"/>
  <pageMargins left="0.51181102362204722" right="0.51181102362204722" top="0.94488188976377963" bottom="0.55118110236220474" header="0.31496062992125984" footer="0.31496062992125984"/>
  <pageSetup paperSize="9"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O39"/>
  <sheetViews>
    <sheetView view="pageBreakPreview" zoomScaleNormal="100" zoomScaleSheetLayoutView="100" workbookViewId="0">
      <selection activeCell="A38" sqref="A38"/>
    </sheetView>
  </sheetViews>
  <sheetFormatPr defaultRowHeight="13.5"/>
  <cols>
    <col min="9" max="12" width="9.125" customWidth="1"/>
  </cols>
  <sheetData>
    <row r="1" spans="1:15">
      <c r="A1" s="1"/>
      <c r="B1" s="1"/>
      <c r="C1" s="1"/>
      <c r="D1" s="1"/>
      <c r="E1" s="1"/>
      <c r="F1" s="1"/>
      <c r="G1" s="1"/>
      <c r="H1" s="1"/>
      <c r="I1" s="1"/>
      <c r="J1" s="1"/>
      <c r="K1" s="1"/>
      <c r="L1" s="1"/>
      <c r="M1" s="1"/>
      <c r="N1" s="1"/>
    </row>
    <row r="2" spans="1:15">
      <c r="A2" s="1"/>
      <c r="B2" s="1"/>
      <c r="C2" s="1"/>
      <c r="D2" s="1"/>
      <c r="E2" s="1"/>
      <c r="F2" s="1"/>
      <c r="G2" s="1"/>
      <c r="H2" s="1"/>
      <c r="I2" s="1"/>
      <c r="J2" s="1"/>
      <c r="K2" s="1"/>
      <c r="L2" s="1"/>
      <c r="M2" s="1"/>
      <c r="N2" s="1"/>
    </row>
    <row r="3" spans="1:15" ht="18.75">
      <c r="A3" s="1187" t="s">
        <v>409</v>
      </c>
      <c r="B3" s="1187"/>
      <c r="C3" s="1187"/>
      <c r="D3" s="1187"/>
      <c r="E3" s="1187"/>
      <c r="F3" s="1187"/>
      <c r="G3" s="1187"/>
      <c r="H3" s="1187"/>
      <c r="I3" s="1187"/>
      <c r="J3" s="1187"/>
      <c r="K3" s="1187"/>
      <c r="L3" s="1187"/>
      <c r="M3" s="1187"/>
      <c r="N3" s="1187"/>
      <c r="O3" s="1187"/>
    </row>
    <row r="4" spans="1:15" ht="17.25">
      <c r="A4" s="1"/>
      <c r="B4" s="1"/>
      <c r="C4" s="1"/>
      <c r="D4" s="45"/>
      <c r="E4" s="1"/>
      <c r="F4" s="1"/>
      <c r="G4" s="1"/>
      <c r="H4" s="1"/>
      <c r="I4" s="1"/>
      <c r="J4" s="1"/>
      <c r="K4" s="1"/>
      <c r="L4" s="1"/>
      <c r="M4" s="1"/>
      <c r="N4" s="1"/>
    </row>
    <row r="5" spans="1:15">
      <c r="A5" s="1"/>
      <c r="B5" s="8"/>
      <c r="C5" s="1"/>
      <c r="D5" s="1"/>
      <c r="E5" s="1"/>
      <c r="F5" s="1"/>
      <c r="G5" s="1"/>
      <c r="H5" s="1"/>
      <c r="I5" s="1"/>
      <c r="J5" s="1"/>
      <c r="K5" s="1"/>
      <c r="L5" s="1"/>
      <c r="M5" s="1"/>
      <c r="N5" s="1"/>
    </row>
    <row r="6" spans="1:15">
      <c r="A6" s="1"/>
      <c r="B6" s="1188" t="s">
        <v>640</v>
      </c>
      <c r="C6" s="1189"/>
      <c r="D6" s="1189"/>
      <c r="E6" s="1189"/>
      <c r="F6" s="1189"/>
      <c r="G6" s="1189"/>
      <c r="H6" s="1189"/>
      <c r="I6" s="1189"/>
      <c r="J6" s="1189"/>
      <c r="K6" s="1189"/>
      <c r="L6" s="1189"/>
      <c r="M6" s="1189"/>
      <c r="N6" s="1190"/>
    </row>
    <row r="7" spans="1:15">
      <c r="A7" s="1"/>
      <c r="B7" s="1191"/>
      <c r="C7" s="1192"/>
      <c r="D7" s="1192"/>
      <c r="E7" s="1192"/>
      <c r="F7" s="1192"/>
      <c r="G7" s="1192"/>
      <c r="H7" s="1192"/>
      <c r="I7" s="1192"/>
      <c r="J7" s="1192"/>
      <c r="K7" s="1192"/>
      <c r="L7" s="1192"/>
      <c r="M7" s="1192"/>
      <c r="N7" s="1193"/>
    </row>
    <row r="8" spans="1:15">
      <c r="A8" s="1"/>
      <c r="B8" s="1191"/>
      <c r="C8" s="1192"/>
      <c r="D8" s="1192"/>
      <c r="E8" s="1192"/>
      <c r="F8" s="1192"/>
      <c r="G8" s="1192"/>
      <c r="H8" s="1192"/>
      <c r="I8" s="1192"/>
      <c r="J8" s="1192"/>
      <c r="K8" s="1192"/>
      <c r="L8" s="1192"/>
      <c r="M8" s="1192"/>
      <c r="N8" s="1193"/>
    </row>
    <row r="9" spans="1:15">
      <c r="A9" s="1"/>
      <c r="B9" s="1191"/>
      <c r="C9" s="1192"/>
      <c r="D9" s="1192"/>
      <c r="E9" s="1192"/>
      <c r="F9" s="1192"/>
      <c r="G9" s="1192"/>
      <c r="H9" s="1192"/>
      <c r="I9" s="1192"/>
      <c r="J9" s="1192"/>
      <c r="K9" s="1192"/>
      <c r="L9" s="1192"/>
      <c r="M9" s="1192"/>
      <c r="N9" s="1193"/>
    </row>
    <row r="10" spans="1:15">
      <c r="A10" s="1"/>
      <c r="B10" s="1191"/>
      <c r="C10" s="1192"/>
      <c r="D10" s="1192"/>
      <c r="E10" s="1192"/>
      <c r="F10" s="1192"/>
      <c r="G10" s="1192"/>
      <c r="H10" s="1192"/>
      <c r="I10" s="1192"/>
      <c r="J10" s="1192"/>
      <c r="K10" s="1192"/>
      <c r="L10" s="1192"/>
      <c r="M10" s="1192"/>
      <c r="N10" s="1193"/>
    </row>
    <row r="11" spans="1:15">
      <c r="A11" s="1"/>
      <c r="B11" s="1191"/>
      <c r="C11" s="1192"/>
      <c r="D11" s="1192"/>
      <c r="E11" s="1192"/>
      <c r="F11" s="1192"/>
      <c r="G11" s="1192"/>
      <c r="H11" s="1192"/>
      <c r="I11" s="1192"/>
      <c r="J11" s="1192"/>
      <c r="K11" s="1192"/>
      <c r="L11" s="1192"/>
      <c r="M11" s="1192"/>
      <c r="N11" s="1193"/>
    </row>
    <row r="12" spans="1:15">
      <c r="A12" s="1"/>
      <c r="B12" s="1191"/>
      <c r="C12" s="1192"/>
      <c r="D12" s="1192"/>
      <c r="E12" s="1192"/>
      <c r="F12" s="1192"/>
      <c r="G12" s="1192"/>
      <c r="H12" s="1192"/>
      <c r="I12" s="1192"/>
      <c r="J12" s="1192"/>
      <c r="K12" s="1192"/>
      <c r="L12" s="1192"/>
      <c r="M12" s="1192"/>
      <c r="N12" s="1193"/>
    </row>
    <row r="13" spans="1:15">
      <c r="A13" s="1"/>
      <c r="B13" s="1191"/>
      <c r="C13" s="1192"/>
      <c r="D13" s="1192"/>
      <c r="E13" s="1192"/>
      <c r="F13" s="1192"/>
      <c r="G13" s="1192"/>
      <c r="H13" s="1192"/>
      <c r="I13" s="1192"/>
      <c r="J13" s="1192"/>
      <c r="K13" s="1192"/>
      <c r="L13" s="1192"/>
      <c r="M13" s="1192"/>
      <c r="N13" s="1193"/>
    </row>
    <row r="14" spans="1:15">
      <c r="A14" s="1"/>
      <c r="B14" s="1191"/>
      <c r="C14" s="1192"/>
      <c r="D14" s="1192"/>
      <c r="E14" s="1192"/>
      <c r="F14" s="1192"/>
      <c r="G14" s="1192"/>
      <c r="H14" s="1192"/>
      <c r="I14" s="1192"/>
      <c r="J14" s="1192"/>
      <c r="K14" s="1192"/>
      <c r="L14" s="1192"/>
      <c r="M14" s="1192"/>
      <c r="N14" s="1193"/>
    </row>
    <row r="15" spans="1:15">
      <c r="A15" s="1"/>
      <c r="B15" s="1191"/>
      <c r="C15" s="1192"/>
      <c r="D15" s="1192"/>
      <c r="E15" s="1192"/>
      <c r="F15" s="1192"/>
      <c r="G15" s="1192"/>
      <c r="H15" s="1192"/>
      <c r="I15" s="1192"/>
      <c r="J15" s="1192"/>
      <c r="K15" s="1192"/>
      <c r="L15" s="1192"/>
      <c r="M15" s="1192"/>
      <c r="N15" s="1193"/>
    </row>
    <row r="16" spans="1:15">
      <c r="A16" s="1"/>
      <c r="B16" s="1191"/>
      <c r="C16" s="1192"/>
      <c r="D16" s="1192"/>
      <c r="E16" s="1192"/>
      <c r="F16" s="1192"/>
      <c r="G16" s="1192"/>
      <c r="H16" s="1192"/>
      <c r="I16" s="1192"/>
      <c r="J16" s="1192"/>
      <c r="K16" s="1192"/>
      <c r="L16" s="1192"/>
      <c r="M16" s="1192"/>
      <c r="N16" s="1193"/>
    </row>
    <row r="17" spans="1:15">
      <c r="A17" s="1"/>
      <c r="B17" s="1191"/>
      <c r="C17" s="1192"/>
      <c r="D17" s="1192"/>
      <c r="E17" s="1192"/>
      <c r="F17" s="1192"/>
      <c r="G17" s="1192"/>
      <c r="H17" s="1192"/>
      <c r="I17" s="1192"/>
      <c r="J17" s="1192"/>
      <c r="K17" s="1192"/>
      <c r="L17" s="1192"/>
      <c r="M17" s="1192"/>
      <c r="N17" s="1193"/>
    </row>
    <row r="18" spans="1:15">
      <c r="A18" s="1"/>
      <c r="B18" s="1191"/>
      <c r="C18" s="1192"/>
      <c r="D18" s="1192"/>
      <c r="E18" s="1192"/>
      <c r="F18" s="1192"/>
      <c r="G18" s="1192"/>
      <c r="H18" s="1192"/>
      <c r="I18" s="1192"/>
      <c r="J18" s="1192"/>
      <c r="K18" s="1192"/>
      <c r="L18" s="1192"/>
      <c r="M18" s="1192"/>
      <c r="N18" s="1193"/>
    </row>
    <row r="19" spans="1:15">
      <c r="A19" s="1"/>
      <c r="B19" s="1191"/>
      <c r="C19" s="1192"/>
      <c r="D19" s="1192"/>
      <c r="E19" s="1192"/>
      <c r="F19" s="1192"/>
      <c r="G19" s="1192"/>
      <c r="H19" s="1192"/>
      <c r="I19" s="1192"/>
      <c r="J19" s="1192"/>
      <c r="K19" s="1192"/>
      <c r="L19" s="1192"/>
      <c r="M19" s="1192"/>
      <c r="N19" s="1193"/>
    </row>
    <row r="20" spans="1:15">
      <c r="A20" s="1"/>
      <c r="B20" s="1191"/>
      <c r="C20" s="1192"/>
      <c r="D20" s="1192"/>
      <c r="E20" s="1192"/>
      <c r="F20" s="1192"/>
      <c r="G20" s="1192"/>
      <c r="H20" s="1192"/>
      <c r="I20" s="1192"/>
      <c r="J20" s="1192"/>
      <c r="K20" s="1192"/>
      <c r="L20" s="1192"/>
      <c r="M20" s="1192"/>
      <c r="N20" s="1193"/>
    </row>
    <row r="21" spans="1:15">
      <c r="A21" s="1"/>
      <c r="B21" s="1191"/>
      <c r="C21" s="1192"/>
      <c r="D21" s="1192"/>
      <c r="E21" s="1192"/>
      <c r="F21" s="1192"/>
      <c r="G21" s="1192"/>
      <c r="H21" s="1192"/>
      <c r="I21" s="1192"/>
      <c r="J21" s="1192"/>
      <c r="K21" s="1192"/>
      <c r="L21" s="1192"/>
      <c r="M21" s="1192"/>
      <c r="N21" s="1193"/>
    </row>
    <row r="22" spans="1:15">
      <c r="A22" s="1"/>
      <c r="B22" s="1191"/>
      <c r="C22" s="1192"/>
      <c r="D22" s="1192"/>
      <c r="E22" s="1192"/>
      <c r="F22" s="1192"/>
      <c r="G22" s="1192"/>
      <c r="H22" s="1192"/>
      <c r="I22" s="1192"/>
      <c r="J22" s="1192"/>
      <c r="K22" s="1192"/>
      <c r="L22" s="1192"/>
      <c r="M22" s="1192"/>
      <c r="N22" s="1193"/>
    </row>
    <row r="23" spans="1:15">
      <c r="A23" s="1"/>
      <c r="B23" s="1191"/>
      <c r="C23" s="1192"/>
      <c r="D23" s="1192"/>
      <c r="E23" s="1192"/>
      <c r="F23" s="1192"/>
      <c r="G23" s="1192"/>
      <c r="H23" s="1192"/>
      <c r="I23" s="1192"/>
      <c r="J23" s="1192"/>
      <c r="K23" s="1192"/>
      <c r="L23" s="1192"/>
      <c r="M23" s="1192"/>
      <c r="N23" s="1193"/>
    </row>
    <row r="24" spans="1:15">
      <c r="A24" s="1"/>
      <c r="B24" s="1191"/>
      <c r="C24" s="1192"/>
      <c r="D24" s="1192"/>
      <c r="E24" s="1192"/>
      <c r="F24" s="1192"/>
      <c r="G24" s="1192"/>
      <c r="H24" s="1192"/>
      <c r="I24" s="1192"/>
      <c r="J24" s="1192"/>
      <c r="K24" s="1192"/>
      <c r="L24" s="1192"/>
      <c r="M24" s="1192"/>
      <c r="N24" s="1193"/>
    </row>
    <row r="25" spans="1:15">
      <c r="A25" s="1"/>
      <c r="B25" s="1191"/>
      <c r="C25" s="1192"/>
      <c r="D25" s="1192"/>
      <c r="E25" s="1192"/>
      <c r="F25" s="1192"/>
      <c r="G25" s="1192"/>
      <c r="H25" s="1192"/>
      <c r="I25" s="1192"/>
      <c r="J25" s="1192"/>
      <c r="K25" s="1192"/>
      <c r="L25" s="1192"/>
      <c r="M25" s="1192"/>
      <c r="N25" s="1193"/>
    </row>
    <row r="26" spans="1:15">
      <c r="A26" s="1"/>
      <c r="B26" s="1191"/>
      <c r="C26" s="1192"/>
      <c r="D26" s="1192"/>
      <c r="E26" s="1192"/>
      <c r="F26" s="1192"/>
      <c r="G26" s="1192"/>
      <c r="H26" s="1192"/>
      <c r="I26" s="1192"/>
      <c r="J26" s="1192"/>
      <c r="K26" s="1192"/>
      <c r="L26" s="1192"/>
      <c r="M26" s="1192"/>
      <c r="N26" s="1193"/>
    </row>
    <row r="27" spans="1:15">
      <c r="A27" s="1"/>
      <c r="B27" s="1191"/>
      <c r="C27" s="1192"/>
      <c r="D27" s="1192"/>
      <c r="E27" s="1192"/>
      <c r="F27" s="1192"/>
      <c r="G27" s="1192"/>
      <c r="H27" s="1192"/>
      <c r="I27" s="1192"/>
      <c r="J27" s="1192"/>
      <c r="K27" s="1192"/>
      <c r="L27" s="1192"/>
      <c r="M27" s="1192"/>
      <c r="N27" s="1193"/>
    </row>
    <row r="28" spans="1:15">
      <c r="A28" s="1"/>
      <c r="B28" s="1191"/>
      <c r="C28" s="1192"/>
      <c r="D28" s="1192"/>
      <c r="E28" s="1192"/>
      <c r="F28" s="1192"/>
      <c r="G28" s="1192"/>
      <c r="H28" s="1192"/>
      <c r="I28" s="1192"/>
      <c r="J28" s="1192"/>
      <c r="K28" s="1192"/>
      <c r="L28" s="1192"/>
      <c r="M28" s="1192"/>
      <c r="N28" s="1193"/>
    </row>
    <row r="29" spans="1:15">
      <c r="A29" s="1"/>
      <c r="B29" s="1191"/>
      <c r="C29" s="1192"/>
      <c r="D29" s="1192"/>
      <c r="E29" s="1192"/>
      <c r="F29" s="1192"/>
      <c r="G29" s="1192"/>
      <c r="H29" s="1192"/>
      <c r="I29" s="1192"/>
      <c r="J29" s="1192"/>
      <c r="K29" s="1192"/>
      <c r="L29" s="1192"/>
      <c r="M29" s="1192"/>
      <c r="N29" s="1193"/>
    </row>
    <row r="30" spans="1:15">
      <c r="A30" s="1"/>
      <c r="B30" s="1191"/>
      <c r="C30" s="1192"/>
      <c r="D30" s="1192"/>
      <c r="E30" s="1192"/>
      <c r="F30" s="1192"/>
      <c r="G30" s="1192"/>
      <c r="H30" s="1192"/>
      <c r="I30" s="1192"/>
      <c r="J30" s="1192"/>
      <c r="K30" s="1192"/>
      <c r="L30" s="1192"/>
      <c r="M30" s="1192"/>
      <c r="N30" s="1193"/>
      <c r="O30" s="43"/>
    </row>
    <row r="31" spans="1:15">
      <c r="A31" s="1"/>
      <c r="B31" s="1191"/>
      <c r="C31" s="1192"/>
      <c r="D31" s="1192"/>
      <c r="E31" s="1192"/>
      <c r="F31" s="1192"/>
      <c r="G31" s="1192"/>
      <c r="H31" s="1192"/>
      <c r="I31" s="1192"/>
      <c r="J31" s="1192"/>
      <c r="K31" s="1192"/>
      <c r="L31" s="1192"/>
      <c r="M31" s="1192"/>
      <c r="N31" s="1193"/>
    </row>
    <row r="32" spans="1:15">
      <c r="B32" s="1191"/>
      <c r="C32" s="1192"/>
      <c r="D32" s="1192"/>
      <c r="E32" s="1192"/>
      <c r="F32" s="1192"/>
      <c r="G32" s="1192"/>
      <c r="H32" s="1192"/>
      <c r="I32" s="1192"/>
      <c r="J32" s="1192"/>
      <c r="K32" s="1192"/>
      <c r="L32" s="1192"/>
      <c r="M32" s="1192"/>
      <c r="N32" s="1193"/>
    </row>
    <row r="33" spans="1:15">
      <c r="B33" s="1191"/>
      <c r="C33" s="1192"/>
      <c r="D33" s="1192"/>
      <c r="E33" s="1192"/>
      <c r="F33" s="1192"/>
      <c r="G33" s="1192"/>
      <c r="H33" s="1192"/>
      <c r="I33" s="1192"/>
      <c r="J33" s="1192"/>
      <c r="K33" s="1192"/>
      <c r="L33" s="1192"/>
      <c r="M33" s="1192"/>
      <c r="N33" s="1193"/>
    </row>
    <row r="34" spans="1:15">
      <c r="B34" s="1191"/>
      <c r="C34" s="1192"/>
      <c r="D34" s="1192"/>
      <c r="E34" s="1192"/>
      <c r="F34" s="1192"/>
      <c r="G34" s="1192"/>
      <c r="H34" s="1192"/>
      <c r="I34" s="1192"/>
      <c r="J34" s="1192"/>
      <c r="K34" s="1192"/>
      <c r="L34" s="1192"/>
      <c r="M34" s="1192"/>
      <c r="N34" s="1193"/>
    </row>
    <row r="35" spans="1:15">
      <c r="B35" s="1194"/>
      <c r="C35" s="1195"/>
      <c r="D35" s="1195"/>
      <c r="E35" s="1195"/>
      <c r="F35" s="1195"/>
      <c r="G35" s="1195"/>
      <c r="H35" s="1195"/>
      <c r="I35" s="1195"/>
      <c r="J35" s="1195"/>
      <c r="K35" s="1195"/>
      <c r="L35" s="1195"/>
      <c r="M35" s="1195"/>
      <c r="N35" s="1196"/>
    </row>
    <row r="37" spans="1:15">
      <c r="A37" s="1186" t="s">
        <v>813</v>
      </c>
      <c r="B37" s="1186"/>
      <c r="C37" s="1186"/>
      <c r="D37" s="1186"/>
      <c r="E37" s="1186"/>
      <c r="F37" s="1186"/>
      <c r="G37" s="1186"/>
      <c r="H37" s="1186"/>
      <c r="I37" s="1186"/>
      <c r="J37" s="1186"/>
      <c r="K37" s="1186"/>
      <c r="L37" s="1186"/>
      <c r="M37" s="1186"/>
      <c r="N37" s="1186"/>
      <c r="O37" s="1186"/>
    </row>
    <row r="39" spans="1:15">
      <c r="O39" s="9" t="str">
        <f>様式7!$F$4</f>
        <v>○○○○○○○○○○○ＥＳＣＯ事業</v>
      </c>
    </row>
  </sheetData>
  <mergeCells count="3">
    <mergeCell ref="A37:O37"/>
    <mergeCell ref="A3:O3"/>
    <mergeCell ref="B6:N35"/>
  </mergeCells>
  <phoneticPr fontId="5"/>
  <pageMargins left="0.51181102362204722" right="0.51181102362204722" top="0.94488188976377951" bottom="0.55118110236220474" header="0.31496062992125984" footer="0.31496062992125984"/>
  <pageSetup paperSize="9"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view="pageBreakPreview" zoomScale="85" zoomScaleNormal="100" zoomScaleSheetLayoutView="85" workbookViewId="0">
      <selection activeCell="L37" sqref="L37"/>
    </sheetView>
  </sheetViews>
  <sheetFormatPr defaultRowHeight="13.5"/>
  <cols>
    <col min="1" max="1" width="1.625" customWidth="1"/>
    <col min="2" max="2" width="6.125" customWidth="1"/>
    <col min="3" max="4" width="3.625" customWidth="1"/>
    <col min="5" max="5" width="27.625" customWidth="1"/>
    <col min="6" max="9" width="14.375" customWidth="1"/>
    <col min="10" max="10" width="5.125" bestFit="1" customWidth="1"/>
    <col min="11" max="12" width="13.625" customWidth="1"/>
    <col min="13" max="13" width="5.125" customWidth="1"/>
    <col min="14" max="15" width="13.625" customWidth="1"/>
    <col min="16" max="16" width="1.625" customWidth="1"/>
    <col min="17" max="17" width="1.375" customWidth="1"/>
  </cols>
  <sheetData>
    <row r="1" spans="2:19" ht="18.75">
      <c r="B1" s="968" t="s">
        <v>738</v>
      </c>
      <c r="C1" s="969"/>
      <c r="D1" s="969"/>
      <c r="E1" s="969"/>
      <c r="F1" s="969"/>
      <c r="G1" s="769" t="s">
        <v>739</v>
      </c>
      <c r="H1" s="768" t="s">
        <v>740</v>
      </c>
      <c r="I1" s="1203" t="s">
        <v>734</v>
      </c>
      <c r="J1" s="1203"/>
      <c r="K1" s="770">
        <f>'様式9-7'!O6</f>
        <v>1</v>
      </c>
      <c r="L1" s="768"/>
      <c r="M1" s="768"/>
    </row>
    <row r="2" spans="2:19">
      <c r="H2" s="1"/>
      <c r="I2" s="1"/>
      <c r="J2" s="659"/>
      <c r="K2" s="401" t="s">
        <v>471</v>
      </c>
      <c r="L2" s="1"/>
      <c r="M2" s="738"/>
      <c r="N2" s="642" t="s">
        <v>504</v>
      </c>
      <c r="O2" s="47" t="s">
        <v>505</v>
      </c>
    </row>
    <row r="3" spans="2:19" ht="5.0999999999999996" customHeight="1" thickBot="1">
      <c r="H3" s="1"/>
      <c r="I3" s="1"/>
      <c r="J3" s="1"/>
      <c r="K3" s="1"/>
      <c r="L3" s="1"/>
      <c r="O3" s="47"/>
    </row>
    <row r="4" spans="2:19" s="43" customFormat="1" ht="13.5" customHeight="1">
      <c r="B4" s="48"/>
      <c r="C4" s="49"/>
      <c r="D4" s="49"/>
      <c r="E4" s="276" t="s">
        <v>756</v>
      </c>
      <c r="F4" s="575">
        <f>H4-2</f>
        <v>-1</v>
      </c>
      <c r="G4" s="970">
        <f>H4-1</f>
        <v>0</v>
      </c>
      <c r="H4" s="971">
        <f>'様式9-7'!E5</f>
        <v>1</v>
      </c>
      <c r="I4" s="972">
        <f>F4+3</f>
        <v>2</v>
      </c>
      <c r="J4" s="1204" t="s">
        <v>395</v>
      </c>
      <c r="K4" s="971">
        <f>'様式9-7'!H5</f>
        <v>0</v>
      </c>
      <c r="L4" s="972">
        <f>IF(K4-G4=14," ",IF(K4-G4=13,"",K4+1))</f>
        <v>1</v>
      </c>
      <c r="M4" s="1204" t="s">
        <v>395</v>
      </c>
      <c r="N4" s="50">
        <f>IF(K4-G4=14,"",G4+14)</f>
        <v>14</v>
      </c>
      <c r="O4" s="51" t="s">
        <v>22</v>
      </c>
    </row>
    <row r="5" spans="2:19" s="43" customFormat="1" ht="13.5" customHeight="1" thickBot="1">
      <c r="B5" s="52" t="s">
        <v>30</v>
      </c>
      <c r="C5" s="53"/>
      <c r="D5" s="53"/>
      <c r="E5" s="1105" t="s">
        <v>768</v>
      </c>
      <c r="F5" s="275" t="s">
        <v>430</v>
      </c>
      <c r="G5" s="274" t="s">
        <v>469</v>
      </c>
      <c r="H5" s="274" t="s">
        <v>470</v>
      </c>
      <c r="I5" s="274" t="s">
        <v>741</v>
      </c>
      <c r="J5" s="1205"/>
      <c r="K5" s="573" t="s">
        <v>769</v>
      </c>
      <c r="L5" s="573" t="str">
        <f>IF(K4-G4=14," ",IF(K4-G4=13,"","ESCOｻｰﾋﾞｽ終了翌年度"))</f>
        <v>ESCOｻｰﾋﾞｽ終了翌年度</v>
      </c>
      <c r="M5" s="1205"/>
      <c r="N5" s="54" t="str">
        <f>IF(K4-G4=14,"","ESCOｻｰﾋﾞｽ15年目")</f>
        <v>ESCOｻｰﾋﾞｽ15年目</v>
      </c>
      <c r="O5" s="55"/>
    </row>
    <row r="6" spans="2:19" s="43" customFormat="1" ht="13.5" customHeight="1" thickTop="1">
      <c r="B6" s="1206" t="s">
        <v>31</v>
      </c>
      <c r="C6" s="56" t="s">
        <v>32</v>
      </c>
      <c r="D6" s="57"/>
      <c r="E6" s="277"/>
      <c r="F6" s="581" t="s">
        <v>430</v>
      </c>
      <c r="G6" s="582">
        <f>G7</f>
        <v>0</v>
      </c>
      <c r="H6" s="582" t="e">
        <f>H7</f>
        <v>#DIV/0!</v>
      </c>
      <c r="I6" s="582" t="e">
        <f>I7</f>
        <v>#DIV/0!</v>
      </c>
      <c r="J6" s="1207" t="s">
        <v>395</v>
      </c>
      <c r="K6" s="582" t="e">
        <f>K7</f>
        <v>#DIV/0!</v>
      </c>
      <c r="L6" s="582">
        <f>IF(K4-G4=14," ",IF(K4-G4=13,"",0))</f>
        <v>0</v>
      </c>
      <c r="M6" s="1210" t="s">
        <v>395</v>
      </c>
      <c r="N6" s="583">
        <f>IF(K4-G4=14,"",0)</f>
        <v>0</v>
      </c>
      <c r="O6" s="584" t="e">
        <f>H6*(K4-H4+1)+G6</f>
        <v>#DIV/0!</v>
      </c>
    </row>
    <row r="7" spans="2:19" s="43" customFormat="1" ht="13.5" customHeight="1">
      <c r="B7" s="1198"/>
      <c r="C7" s="46"/>
      <c r="D7" s="58" t="s">
        <v>742</v>
      </c>
      <c r="E7" s="278"/>
      <c r="F7" s="585" t="s">
        <v>430</v>
      </c>
      <c r="G7" s="586">
        <f>SUM(G8:G18)</f>
        <v>0</v>
      </c>
      <c r="H7" s="586" t="e">
        <f>SUM(H8:H18)</f>
        <v>#DIV/0!</v>
      </c>
      <c r="I7" s="587" t="e">
        <f>SUM(I8:I18)</f>
        <v>#DIV/0!</v>
      </c>
      <c r="J7" s="1208"/>
      <c r="K7" s="587" t="e">
        <f>SUM(K8:K18)</f>
        <v>#DIV/0!</v>
      </c>
      <c r="L7" s="587">
        <f>IF(K4-G4=14," ",IF(K4-G4=13,"",0))</f>
        <v>0</v>
      </c>
      <c r="M7" s="1201"/>
      <c r="N7" s="588">
        <f>IF(K4-G4=14,"",0)</f>
        <v>0</v>
      </c>
      <c r="O7" s="589" t="e">
        <f>H7*(K4-H4+1)+G7</f>
        <v>#DIV/0!</v>
      </c>
      <c r="Q7" s="42"/>
      <c r="R7" s="42"/>
    </row>
    <row r="8" spans="2:19" s="43" customFormat="1" ht="13.5" customHeight="1">
      <c r="B8" s="1198"/>
      <c r="C8" s="46"/>
      <c r="D8" s="46"/>
      <c r="E8" s="279" t="s">
        <v>33</v>
      </c>
      <c r="F8" s="590" t="s">
        <v>430</v>
      </c>
      <c r="G8" s="653">
        <f>'様式9-7'!D15</f>
        <v>0</v>
      </c>
      <c r="H8" s="653" t="e">
        <f>'様式9-7'!E15</f>
        <v>#DIV/0!</v>
      </c>
      <c r="I8" s="591" t="e">
        <f t="shared" ref="I8:I18" si="0">H8</f>
        <v>#DIV/0!</v>
      </c>
      <c r="J8" s="1208"/>
      <c r="K8" s="653" t="e">
        <f>'様式9-7'!H15</f>
        <v>#DIV/0!</v>
      </c>
      <c r="L8" s="591">
        <f>IF(K4-G4=14," ",IF(K4-G4=13,"",0))</f>
        <v>0</v>
      </c>
      <c r="M8" s="1201"/>
      <c r="N8" s="592">
        <f>IF(K4-G4=14,"",0)</f>
        <v>0</v>
      </c>
      <c r="O8" s="593" t="e">
        <f>H8*(K4-H4+1)+G8</f>
        <v>#DIV/0!</v>
      </c>
      <c r="Q8" s="42"/>
    </row>
    <row r="9" spans="2:19" s="43" customFormat="1" ht="13.5" customHeight="1">
      <c r="B9" s="1198"/>
      <c r="C9" s="59"/>
      <c r="D9" s="59"/>
      <c r="E9" s="280" t="s">
        <v>34</v>
      </c>
      <c r="F9" s="594" t="s">
        <v>430</v>
      </c>
      <c r="G9" s="654">
        <f>'様式9-7'!D16</f>
        <v>0</v>
      </c>
      <c r="H9" s="654" t="e">
        <f>'様式9-7'!E16</f>
        <v>#DIV/0!</v>
      </c>
      <c r="I9" s="595" t="e">
        <f t="shared" si="0"/>
        <v>#DIV/0!</v>
      </c>
      <c r="J9" s="1208"/>
      <c r="K9" s="673" t="e">
        <f>'様式9-7'!H16</f>
        <v>#DIV/0!</v>
      </c>
      <c r="L9" s="595">
        <f>IF(K4-G4=14," ",IF(K4-G4=13,"",0))</f>
        <v>0</v>
      </c>
      <c r="M9" s="1201"/>
      <c r="N9" s="597">
        <f>IF(K4-G4=14,"",0)</f>
        <v>0</v>
      </c>
      <c r="O9" s="598" t="e">
        <f>H9*(K4-H4+1)+G9</f>
        <v>#DIV/0!</v>
      </c>
      <c r="R9" s="42"/>
      <c r="S9" s="42"/>
    </row>
    <row r="10" spans="2:19" s="43" customFormat="1" ht="13.5" customHeight="1">
      <c r="B10" s="1198"/>
      <c r="C10" s="59"/>
      <c r="D10" s="59"/>
      <c r="E10" s="280" t="s">
        <v>35</v>
      </c>
      <c r="F10" s="594" t="s">
        <v>430</v>
      </c>
      <c r="G10" s="654">
        <f>'様式9-7'!D17</f>
        <v>0</v>
      </c>
      <c r="H10" s="654" t="e">
        <f>'様式9-7'!E17</f>
        <v>#DIV/0!</v>
      </c>
      <c r="I10" s="595" t="e">
        <f t="shared" si="0"/>
        <v>#DIV/0!</v>
      </c>
      <c r="J10" s="1208"/>
      <c r="K10" s="673" t="e">
        <f>'様式9-7'!H17</f>
        <v>#DIV/0!</v>
      </c>
      <c r="L10" s="595">
        <f>IF(K4-G4=14," ",IF(K4-G4=13,"",0))</f>
        <v>0</v>
      </c>
      <c r="M10" s="1201"/>
      <c r="N10" s="597">
        <f>IF(K4-G4=14,"",0)</f>
        <v>0</v>
      </c>
      <c r="O10" s="598" t="e">
        <f>H10*(K4-H4+1)+G10</f>
        <v>#DIV/0!</v>
      </c>
    </row>
    <row r="11" spans="2:19" s="43" customFormat="1" ht="13.5" customHeight="1">
      <c r="B11" s="1198"/>
      <c r="C11" s="59"/>
      <c r="D11" s="59"/>
      <c r="E11" s="281" t="s">
        <v>36</v>
      </c>
      <c r="F11" s="594" t="s">
        <v>430</v>
      </c>
      <c r="G11" s="654">
        <f>'様式9-7'!D18</f>
        <v>0</v>
      </c>
      <c r="H11" s="654" t="e">
        <f>'様式9-7'!E18</f>
        <v>#DIV/0!</v>
      </c>
      <c r="I11" s="595" t="e">
        <f t="shared" si="0"/>
        <v>#DIV/0!</v>
      </c>
      <c r="J11" s="1208"/>
      <c r="K11" s="673" t="e">
        <f>'様式9-7'!H18</f>
        <v>#DIV/0!</v>
      </c>
      <c r="L11" s="601">
        <f>IF(K4-G4=14," ",IF(K4-G4=13,"",0))</f>
        <v>0</v>
      </c>
      <c r="M11" s="1201"/>
      <c r="N11" s="602">
        <f>IF(K4-G4=14,"",0)</f>
        <v>0</v>
      </c>
      <c r="O11" s="603" t="e">
        <f>H11*(K4-H4+1)+G11</f>
        <v>#DIV/0!</v>
      </c>
    </row>
    <row r="12" spans="2:19" s="43" customFormat="1" ht="13.5" customHeight="1">
      <c r="B12" s="1198"/>
      <c r="C12" s="59"/>
      <c r="D12" s="59"/>
      <c r="E12" s="281" t="s">
        <v>549</v>
      </c>
      <c r="F12" s="594" t="s">
        <v>430</v>
      </c>
      <c r="G12" s="654">
        <f>'様式9-7'!D19</f>
        <v>0</v>
      </c>
      <c r="H12" s="654" t="e">
        <f>'様式9-7'!E19</f>
        <v>#DIV/0!</v>
      </c>
      <c r="I12" s="595" t="e">
        <f t="shared" si="0"/>
        <v>#DIV/0!</v>
      </c>
      <c r="J12" s="1208"/>
      <c r="K12" s="673" t="e">
        <f>'様式9-7'!H19</f>
        <v>#DIV/0!</v>
      </c>
      <c r="L12" s="601">
        <f>IF(K4-G4=14," ",IF(K4-G4=13,"",0))</f>
        <v>0</v>
      </c>
      <c r="M12" s="1201"/>
      <c r="N12" s="602">
        <f>IF(K4-G4=14,"",0)</f>
        <v>0</v>
      </c>
      <c r="O12" s="603" t="e">
        <f>H12*(K4-H4+1)+G12</f>
        <v>#DIV/0!</v>
      </c>
    </row>
    <row r="13" spans="2:19" s="43" customFormat="1" ht="13.5" customHeight="1">
      <c r="B13" s="1198"/>
      <c r="C13" s="59"/>
      <c r="D13" s="59"/>
      <c r="E13" s="281" t="s">
        <v>550</v>
      </c>
      <c r="F13" s="594" t="s">
        <v>430</v>
      </c>
      <c r="G13" s="654">
        <f>'様式9-7'!D20</f>
        <v>0</v>
      </c>
      <c r="H13" s="654" t="e">
        <f>'様式9-7'!E20</f>
        <v>#DIV/0!</v>
      </c>
      <c r="I13" s="595" t="e">
        <f t="shared" si="0"/>
        <v>#DIV/0!</v>
      </c>
      <c r="J13" s="1208"/>
      <c r="K13" s="673" t="e">
        <f>'様式9-7'!H20</f>
        <v>#DIV/0!</v>
      </c>
      <c r="L13" s="601">
        <f>IF(K4-G4=14," ",IF(K4-G4=13,"",0))</f>
        <v>0</v>
      </c>
      <c r="M13" s="1201"/>
      <c r="N13" s="602">
        <f>IF(K4-G4=14,"",0)</f>
        <v>0</v>
      </c>
      <c r="O13" s="603" t="e">
        <f>H13*(K4-H4+1)+G13</f>
        <v>#DIV/0!</v>
      </c>
    </row>
    <row r="14" spans="2:19" s="43" customFormat="1" ht="13.5" customHeight="1">
      <c r="B14" s="1198"/>
      <c r="C14" s="59"/>
      <c r="D14" s="59"/>
      <c r="E14" s="281" t="s">
        <v>28</v>
      </c>
      <c r="F14" s="594" t="s">
        <v>430</v>
      </c>
      <c r="G14" s="654">
        <f>'様式9-7'!D21</f>
        <v>0</v>
      </c>
      <c r="H14" s="654" t="e">
        <f>'様式9-7'!E21</f>
        <v>#DIV/0!</v>
      </c>
      <c r="I14" s="595" t="e">
        <f t="shared" si="0"/>
        <v>#DIV/0!</v>
      </c>
      <c r="J14" s="1208"/>
      <c r="K14" s="673" t="e">
        <f>'様式9-7'!H21</f>
        <v>#DIV/0!</v>
      </c>
      <c r="L14" s="601">
        <f>IF(K4-G4=14," ",IF(K4-G4=13,"",0))</f>
        <v>0</v>
      </c>
      <c r="M14" s="1201"/>
      <c r="N14" s="602">
        <f>IF(K4-G4=14,"",0)</f>
        <v>0</v>
      </c>
      <c r="O14" s="603" t="e">
        <f>H14*(K4-H4+1)+G14</f>
        <v>#DIV/0!</v>
      </c>
    </row>
    <row r="15" spans="2:19" s="43" customFormat="1" ht="13.5" customHeight="1">
      <c r="B15" s="1198"/>
      <c r="C15" s="59"/>
      <c r="D15" s="59"/>
      <c r="E15" s="281" t="s">
        <v>457</v>
      </c>
      <c r="F15" s="594" t="s">
        <v>430</v>
      </c>
      <c r="G15" s="654">
        <f>'様式9-7'!D22</f>
        <v>0</v>
      </c>
      <c r="H15" s="654" t="e">
        <f>'様式9-7'!E22</f>
        <v>#DIV/0!</v>
      </c>
      <c r="I15" s="595" t="e">
        <f t="shared" si="0"/>
        <v>#DIV/0!</v>
      </c>
      <c r="J15" s="1208"/>
      <c r="K15" s="673" t="e">
        <f>'様式9-7'!H22</f>
        <v>#DIV/0!</v>
      </c>
      <c r="L15" s="601">
        <f>IF(K4-G4=14," ",IF(K4-G4=13,"",0))</f>
        <v>0</v>
      </c>
      <c r="M15" s="1201"/>
      <c r="N15" s="602">
        <f>IF(K4-G4=14,"",0)</f>
        <v>0</v>
      </c>
      <c r="O15" s="603" t="e">
        <f>H15*(K4-H4+1)+G15</f>
        <v>#DIV/0!</v>
      </c>
    </row>
    <row r="16" spans="2:19" s="43" customFormat="1" ht="13.5" customHeight="1">
      <c r="B16" s="1198"/>
      <c r="C16" s="59"/>
      <c r="D16" s="59"/>
      <c r="E16" s="281" t="s">
        <v>552</v>
      </c>
      <c r="F16" s="594" t="s">
        <v>430</v>
      </c>
      <c r="G16" s="654">
        <f>'様式9-7'!D23</f>
        <v>0</v>
      </c>
      <c r="H16" s="654" t="e">
        <f>'様式9-7'!E23</f>
        <v>#DIV/0!</v>
      </c>
      <c r="I16" s="595" t="e">
        <f t="shared" si="0"/>
        <v>#DIV/0!</v>
      </c>
      <c r="J16" s="1208"/>
      <c r="K16" s="673" t="e">
        <f>'様式9-7'!H23</f>
        <v>#DIV/0!</v>
      </c>
      <c r="L16" s="601">
        <f>IF(K4-G4=14," ",IF(K4-G4=13,"",0))</f>
        <v>0</v>
      </c>
      <c r="M16" s="1201"/>
      <c r="N16" s="602">
        <f>IF(K4-G4=14,"",0)</f>
        <v>0</v>
      </c>
      <c r="O16" s="603" t="e">
        <f>H16*(K4-H4+1)+G16</f>
        <v>#DIV/0!</v>
      </c>
    </row>
    <row r="17" spans="2:15" s="43" customFormat="1" ht="13.5" customHeight="1">
      <c r="B17" s="1198"/>
      <c r="C17" s="59"/>
      <c r="D17" s="59"/>
      <c r="E17" s="281" t="s">
        <v>29</v>
      </c>
      <c r="F17" s="594" t="s">
        <v>430</v>
      </c>
      <c r="G17" s="654">
        <f>'様式9-7'!D24</f>
        <v>0</v>
      </c>
      <c r="H17" s="654" t="e">
        <f>'様式9-7'!E24</f>
        <v>#DIV/0!</v>
      </c>
      <c r="I17" s="595" t="e">
        <f t="shared" si="0"/>
        <v>#DIV/0!</v>
      </c>
      <c r="J17" s="1208"/>
      <c r="K17" s="673" t="e">
        <f>'様式9-7'!H24</f>
        <v>#DIV/0!</v>
      </c>
      <c r="L17" s="601">
        <f>IF(K4-G4=14," ",IF(K4-G4=13,"",0))</f>
        <v>0</v>
      </c>
      <c r="M17" s="1201"/>
      <c r="N17" s="602">
        <f>IF(K4-G4=14,"",0)</f>
        <v>0</v>
      </c>
      <c r="O17" s="603" t="e">
        <f>H17*(K4-H4+1)+G17</f>
        <v>#DIV/0!</v>
      </c>
    </row>
    <row r="18" spans="2:15" s="43" customFormat="1" ht="13.5" customHeight="1">
      <c r="B18" s="1198"/>
      <c r="C18" s="59"/>
      <c r="D18" s="59"/>
      <c r="E18" s="281" t="s">
        <v>743</v>
      </c>
      <c r="F18" s="604" t="s">
        <v>430</v>
      </c>
      <c r="G18" s="654">
        <f>'様式9-7'!D25</f>
        <v>0</v>
      </c>
      <c r="H18" s="654">
        <f>'様式9-7'!E25</f>
        <v>0</v>
      </c>
      <c r="I18" s="601">
        <f t="shared" si="0"/>
        <v>0</v>
      </c>
      <c r="J18" s="1208"/>
      <c r="K18" s="674" t="e">
        <f>'様式9-7'!H25</f>
        <v>#DIV/0!</v>
      </c>
      <c r="L18" s="601">
        <f>IF(K4-G4=14," ",IF(K4-G4=13,"",0))</f>
        <v>0</v>
      </c>
      <c r="M18" s="1201"/>
      <c r="N18" s="602">
        <f>IF(K4-G4=14,"",0)</f>
        <v>0</v>
      </c>
      <c r="O18" s="603">
        <f>H18*(K4-H4+1)+G18</f>
        <v>0</v>
      </c>
    </row>
    <row r="19" spans="2:15" s="43" customFormat="1" ht="13.5" customHeight="1">
      <c r="B19" s="1198"/>
      <c r="C19" s="61" t="s">
        <v>37</v>
      </c>
      <c r="D19" s="62"/>
      <c r="E19" s="282"/>
      <c r="F19" s="606" t="e">
        <f>F20</f>
        <v>#DIV/0!</v>
      </c>
      <c r="G19" s="587">
        <f>SUM(G20:G29)</f>
        <v>0</v>
      </c>
      <c r="H19" s="587" t="e">
        <f>SUM(H20:H29)</f>
        <v>#DIV/0!</v>
      </c>
      <c r="I19" s="587" t="e">
        <f>SUM(I20:I29)</f>
        <v>#DIV/0!</v>
      </c>
      <c r="J19" s="1208"/>
      <c r="K19" s="587" t="e">
        <f>SUM(K20:K29)</f>
        <v>#DIV/0!</v>
      </c>
      <c r="L19" s="587">
        <f>IF(K4-G4=14," ",IF(K4-G4=13,"",0))</f>
        <v>0</v>
      </c>
      <c r="M19" s="1201"/>
      <c r="N19" s="588">
        <f>IF(K4-G4=14,"",0)</f>
        <v>0</v>
      </c>
      <c r="O19" s="589" t="e">
        <f>H19*(K4-H4+1)+G19</f>
        <v>#DIV/0!</v>
      </c>
    </row>
    <row r="20" spans="2:15" s="43" customFormat="1" ht="13.5" customHeight="1">
      <c r="B20" s="1198"/>
      <c r="C20" s="59"/>
      <c r="D20" s="63" t="s">
        <v>33</v>
      </c>
      <c r="E20" s="283"/>
      <c r="F20" s="655" t="e">
        <f>'様式9-7'!L15</f>
        <v>#DIV/0!</v>
      </c>
      <c r="G20" s="591">
        <f t="shared" ref="G20:I29" si="1">G8</f>
        <v>0</v>
      </c>
      <c r="H20" s="591" t="e">
        <f t="shared" si="1"/>
        <v>#DIV/0!</v>
      </c>
      <c r="I20" s="591" t="e">
        <f t="shared" si="1"/>
        <v>#DIV/0!</v>
      </c>
      <c r="J20" s="1208"/>
      <c r="K20" s="607" t="e">
        <f>K8</f>
        <v>#DIV/0!</v>
      </c>
      <c r="L20" s="591">
        <f>IF(K4-G4=14," ",IF(K4-G4=13,"",0))</f>
        <v>0</v>
      </c>
      <c r="M20" s="1201"/>
      <c r="N20" s="597">
        <f>IF(K4-G4=14,"",0)</f>
        <v>0</v>
      </c>
      <c r="O20" s="598" t="e">
        <f>H20*(K4-H4+1)+G20</f>
        <v>#DIV/0!</v>
      </c>
    </row>
    <row r="21" spans="2:15" s="43" customFormat="1" ht="13.5" customHeight="1">
      <c r="B21" s="1198"/>
      <c r="C21" s="59"/>
      <c r="D21" s="64" t="s">
        <v>38</v>
      </c>
      <c r="E21" s="284"/>
      <c r="F21" s="608" t="s">
        <v>430</v>
      </c>
      <c r="G21" s="595">
        <f t="shared" si="1"/>
        <v>0</v>
      </c>
      <c r="H21" s="595" t="e">
        <f t="shared" si="1"/>
        <v>#DIV/0!</v>
      </c>
      <c r="I21" s="601" t="e">
        <f t="shared" si="1"/>
        <v>#DIV/0!</v>
      </c>
      <c r="J21" s="1208"/>
      <c r="K21" s="609" t="e">
        <f>K9</f>
        <v>#DIV/0!</v>
      </c>
      <c r="L21" s="601">
        <f>IF(K4-G4=14," ",IF(K4-G4=13,"",0))</f>
        <v>0</v>
      </c>
      <c r="M21" s="1201"/>
      <c r="N21" s="597">
        <f>IF(K4-G4=14,"",0)</f>
        <v>0</v>
      </c>
      <c r="O21" s="598" t="e">
        <f>H21*(K4-H4+1)+G21</f>
        <v>#DIV/0!</v>
      </c>
    </row>
    <row r="22" spans="2:15" s="43" customFormat="1" ht="13.5" customHeight="1">
      <c r="B22" s="1198"/>
      <c r="C22" s="59"/>
      <c r="D22" s="64" t="s">
        <v>39</v>
      </c>
      <c r="E22" s="284"/>
      <c r="F22" s="608" t="s">
        <v>430</v>
      </c>
      <c r="G22" s="595">
        <f t="shared" si="1"/>
        <v>0</v>
      </c>
      <c r="H22" s="595" t="e">
        <f t="shared" si="1"/>
        <v>#DIV/0!</v>
      </c>
      <c r="I22" s="599" t="e">
        <f t="shared" si="1"/>
        <v>#DIV/0!</v>
      </c>
      <c r="J22" s="1208"/>
      <c r="K22" s="601" t="e">
        <f>K10</f>
        <v>#DIV/0!</v>
      </c>
      <c r="L22" s="609">
        <f>IF(K4-G4=14," ",IF(K4-G4=13,"",0))</f>
        <v>0</v>
      </c>
      <c r="M22" s="1201"/>
      <c r="N22" s="597">
        <f>IF(K4-G4=14,"",0)</f>
        <v>0</v>
      </c>
      <c r="O22" s="598" t="e">
        <f>H22*(K4-H4+1)+G22</f>
        <v>#DIV/0!</v>
      </c>
    </row>
    <row r="23" spans="2:15" s="43" customFormat="1" ht="13.5" customHeight="1">
      <c r="B23" s="1198"/>
      <c r="C23" s="59"/>
      <c r="D23" s="65" t="s">
        <v>40</v>
      </c>
      <c r="E23" s="285"/>
      <c r="F23" s="608" t="s">
        <v>430</v>
      </c>
      <c r="G23" s="601">
        <f t="shared" si="1"/>
        <v>0</v>
      </c>
      <c r="H23" s="601" t="e">
        <f t="shared" si="1"/>
        <v>#DIV/0!</v>
      </c>
      <c r="I23" s="599" t="e">
        <f t="shared" si="1"/>
        <v>#DIV/0!</v>
      </c>
      <c r="J23" s="1208"/>
      <c r="K23" s="601" t="e">
        <f t="shared" ref="K23:K29" si="2">K11</f>
        <v>#DIV/0!</v>
      </c>
      <c r="L23" s="601">
        <f>IF(K4-G4=14," ",IF(K4-G4=13,"",0))</f>
        <v>0</v>
      </c>
      <c r="M23" s="1201"/>
      <c r="N23" s="597">
        <f>IF(K4-G4=14,"",0)</f>
        <v>0</v>
      </c>
      <c r="O23" s="603" t="e">
        <f>H23*(K4-H4+1)+G23</f>
        <v>#DIV/0!</v>
      </c>
    </row>
    <row r="24" spans="2:15" s="43" customFormat="1" ht="13.5" customHeight="1">
      <c r="B24" s="1198"/>
      <c r="C24" s="59"/>
      <c r="D24" s="60" t="s">
        <v>549</v>
      </c>
      <c r="E24" s="281"/>
      <c r="F24" s="608" t="s">
        <v>430</v>
      </c>
      <c r="G24" s="601">
        <f t="shared" si="1"/>
        <v>0</v>
      </c>
      <c r="H24" s="601" t="e">
        <f t="shared" si="1"/>
        <v>#DIV/0!</v>
      </c>
      <c r="I24" s="599" t="e">
        <f t="shared" si="1"/>
        <v>#DIV/0!</v>
      </c>
      <c r="J24" s="1208"/>
      <c r="K24" s="601" t="e">
        <f t="shared" si="2"/>
        <v>#DIV/0!</v>
      </c>
      <c r="L24" s="609">
        <f>IF(K4-G4=14," ",IF(K4-G4=13,"",0))</f>
        <v>0</v>
      </c>
      <c r="M24" s="1201"/>
      <c r="N24" s="597">
        <f>IF(K4-G4=14,"",0)</f>
        <v>0</v>
      </c>
      <c r="O24" s="603" t="e">
        <f>H24*(K4-H4+1)+G24</f>
        <v>#DIV/0!</v>
      </c>
    </row>
    <row r="25" spans="2:15" s="43" customFormat="1" ht="13.5" customHeight="1">
      <c r="B25" s="1198"/>
      <c r="C25" s="59"/>
      <c r="D25" s="60" t="s">
        <v>550</v>
      </c>
      <c r="E25" s="281"/>
      <c r="F25" s="608" t="s">
        <v>430</v>
      </c>
      <c r="G25" s="601">
        <f t="shared" si="1"/>
        <v>0</v>
      </c>
      <c r="H25" s="601" t="e">
        <f t="shared" si="1"/>
        <v>#DIV/0!</v>
      </c>
      <c r="I25" s="599" t="e">
        <f t="shared" si="1"/>
        <v>#DIV/0!</v>
      </c>
      <c r="J25" s="1208"/>
      <c r="K25" s="601" t="e">
        <f t="shared" si="2"/>
        <v>#DIV/0!</v>
      </c>
      <c r="L25" s="596">
        <f>IF(K4-G4=14," ",IF(K4-G4=13,"",0))</f>
        <v>0</v>
      </c>
      <c r="M25" s="1201"/>
      <c r="N25" s="597">
        <f>IF(K4-G4=14,"",0)</f>
        <v>0</v>
      </c>
      <c r="O25" s="603" t="e">
        <f>H25*(K4-H4+1)+G25</f>
        <v>#DIV/0!</v>
      </c>
    </row>
    <row r="26" spans="2:15" s="43" customFormat="1" ht="13.5" customHeight="1">
      <c r="B26" s="1198"/>
      <c r="C26" s="59"/>
      <c r="D26" s="66" t="s">
        <v>28</v>
      </c>
      <c r="E26" s="284"/>
      <c r="F26" s="608" t="s">
        <v>430</v>
      </c>
      <c r="G26" s="601">
        <f t="shared" si="1"/>
        <v>0</v>
      </c>
      <c r="H26" s="601" t="e">
        <f t="shared" si="1"/>
        <v>#DIV/0!</v>
      </c>
      <c r="I26" s="599" t="e">
        <f t="shared" si="1"/>
        <v>#DIV/0!</v>
      </c>
      <c r="J26" s="1208"/>
      <c r="K26" s="601" t="e">
        <f t="shared" si="2"/>
        <v>#DIV/0!</v>
      </c>
      <c r="L26" s="600">
        <f>IF(K4-G4=14," ",IF(K4-G4=13,"",0))</f>
        <v>0</v>
      </c>
      <c r="M26" s="1201"/>
      <c r="N26" s="597">
        <f>IF(K4-G4=14,"",0)</f>
        <v>0</v>
      </c>
      <c r="O26" s="598" t="e">
        <f>H26*(K4-H4+1)+G26</f>
        <v>#DIV/0!</v>
      </c>
    </row>
    <row r="27" spans="2:15" s="43" customFormat="1" ht="13.5" customHeight="1">
      <c r="B27" s="1198"/>
      <c r="C27" s="59"/>
      <c r="D27" s="281" t="s">
        <v>457</v>
      </c>
      <c r="E27" s="285"/>
      <c r="F27" s="608" t="s">
        <v>430</v>
      </c>
      <c r="G27" s="601">
        <f t="shared" si="1"/>
        <v>0</v>
      </c>
      <c r="H27" s="601" t="e">
        <f t="shared" si="1"/>
        <v>#DIV/0!</v>
      </c>
      <c r="I27" s="599" t="e">
        <f t="shared" si="1"/>
        <v>#DIV/0!</v>
      </c>
      <c r="J27" s="1208"/>
      <c r="K27" s="601" t="e">
        <f t="shared" si="2"/>
        <v>#DIV/0!</v>
      </c>
      <c r="L27" s="600">
        <f>IF(K4-G4=14," ",IF(K4-G4=13,"",0))</f>
        <v>0</v>
      </c>
      <c r="M27" s="1201"/>
      <c r="N27" s="597">
        <f>IF(K4-G4=14,"",0)</f>
        <v>0</v>
      </c>
      <c r="O27" s="603" t="e">
        <f>H27*(K4-H4+1)+G27</f>
        <v>#DIV/0!</v>
      </c>
    </row>
    <row r="28" spans="2:15" s="43" customFormat="1" ht="13.5" customHeight="1">
      <c r="B28" s="1198"/>
      <c r="C28" s="59"/>
      <c r="D28" s="281" t="s">
        <v>552</v>
      </c>
      <c r="E28" s="285"/>
      <c r="F28" s="608" t="s">
        <v>430</v>
      </c>
      <c r="G28" s="601">
        <f t="shared" si="1"/>
        <v>0</v>
      </c>
      <c r="H28" s="601" t="e">
        <f t="shared" si="1"/>
        <v>#DIV/0!</v>
      </c>
      <c r="I28" s="599" t="e">
        <f t="shared" si="1"/>
        <v>#DIV/0!</v>
      </c>
      <c r="J28" s="1208"/>
      <c r="K28" s="601" t="e">
        <f t="shared" si="2"/>
        <v>#DIV/0!</v>
      </c>
      <c r="L28" s="600">
        <f>IF(K4-G4=14," ",IF(K4-G4=13,"",0))</f>
        <v>0</v>
      </c>
      <c r="M28" s="1201"/>
      <c r="N28" s="597">
        <f>IF(K4-G4=14,"",0)</f>
        <v>0</v>
      </c>
      <c r="O28" s="603" t="e">
        <f>H28*(K4-H4+1)+G28</f>
        <v>#DIV/0!</v>
      </c>
    </row>
    <row r="29" spans="2:15" s="43" customFormat="1" ht="13.5" customHeight="1">
      <c r="B29" s="1198"/>
      <c r="C29" s="67"/>
      <c r="D29" s="68" t="s">
        <v>29</v>
      </c>
      <c r="E29" s="286"/>
      <c r="F29" s="608" t="s">
        <v>430</v>
      </c>
      <c r="G29" s="601">
        <f>G17</f>
        <v>0</v>
      </c>
      <c r="H29" s="601" t="e">
        <f>H17</f>
        <v>#DIV/0!</v>
      </c>
      <c r="I29" s="600" t="e">
        <f t="shared" si="1"/>
        <v>#DIV/0!</v>
      </c>
      <c r="J29" s="1208"/>
      <c r="K29" s="595" t="e">
        <f t="shared" si="2"/>
        <v>#DIV/0!</v>
      </c>
      <c r="L29" s="595">
        <f>IF(K4-G4=14," ",IF(K4-G4=13,"",0))</f>
        <v>0</v>
      </c>
      <c r="M29" s="1201"/>
      <c r="N29" s="597">
        <f>IF(K4-G4=14,"",0)</f>
        <v>0</v>
      </c>
      <c r="O29" s="610" t="e">
        <f>H29*(K4-H4+1)+G29</f>
        <v>#DIV/0!</v>
      </c>
    </row>
    <row r="30" spans="2:15" s="43" customFormat="1" ht="13.5" customHeight="1">
      <c r="B30" s="1198"/>
      <c r="C30" s="46" t="s">
        <v>41</v>
      </c>
      <c r="D30" s="42"/>
      <c r="E30" s="287"/>
      <c r="F30" s="585" t="s">
        <v>430</v>
      </c>
      <c r="G30" s="587">
        <f>G13+G18</f>
        <v>0</v>
      </c>
      <c r="H30" s="587" t="e">
        <f>H13+H18</f>
        <v>#DIV/0!</v>
      </c>
      <c r="I30" s="587" t="e">
        <f>I13+I18</f>
        <v>#DIV/0!</v>
      </c>
      <c r="J30" s="1208"/>
      <c r="K30" s="587" t="e">
        <f>K13+K18</f>
        <v>#DIV/0!</v>
      </c>
      <c r="L30" s="587">
        <f>IF(K4-G4=14," ",IF(K4-G4=13,"",0))</f>
        <v>0</v>
      </c>
      <c r="M30" s="1201"/>
      <c r="N30" s="588">
        <f>IF(K4-G4=14,"",0)</f>
        <v>0</v>
      </c>
      <c r="O30" s="589" t="e">
        <f>H30*(K4-H4+1)+G30</f>
        <v>#DIV/0!</v>
      </c>
    </row>
    <row r="31" spans="2:15" s="43" customFormat="1" ht="13.5" customHeight="1" thickBot="1">
      <c r="B31" s="1199"/>
      <c r="C31" s="69" t="s">
        <v>42</v>
      </c>
      <c r="D31" s="70"/>
      <c r="E31" s="288"/>
      <c r="F31" s="611" t="s">
        <v>430</v>
      </c>
      <c r="G31" s="612">
        <f>G18</f>
        <v>0</v>
      </c>
      <c r="H31" s="612">
        <f>H18</f>
        <v>0</v>
      </c>
      <c r="I31" s="612">
        <f>I18</f>
        <v>0</v>
      </c>
      <c r="J31" s="1209"/>
      <c r="K31" s="612" t="e">
        <f>K18</f>
        <v>#DIV/0!</v>
      </c>
      <c r="L31" s="613">
        <f>IF(K4-G4=14," ",IF(K4-G4=13,"",0))</f>
        <v>0</v>
      </c>
      <c r="M31" s="1202"/>
      <c r="N31" s="614">
        <f>IF(K4-G4=14,"",0)</f>
        <v>0</v>
      </c>
      <c r="O31" s="615">
        <f>H31*(K4-H4+1)+G31</f>
        <v>0</v>
      </c>
    </row>
    <row r="32" spans="2:15" s="43" customFormat="1" ht="13.5" customHeight="1">
      <c r="B32" s="1197" t="s">
        <v>43</v>
      </c>
      <c r="C32" s="46" t="s">
        <v>44</v>
      </c>
      <c r="D32" s="42"/>
      <c r="E32" s="289"/>
      <c r="F32" s="616">
        <f>SUM(F33:F35)</f>
        <v>0</v>
      </c>
      <c r="G32" s="582">
        <f>SUM(G33:G35)</f>
        <v>0</v>
      </c>
      <c r="H32" s="582">
        <f>SUM(H33:H35)</f>
        <v>0</v>
      </c>
      <c r="I32" s="582">
        <f>SUM(I33:I35)</f>
        <v>0</v>
      </c>
      <c r="J32" s="1200" t="s">
        <v>395</v>
      </c>
      <c r="K32" s="582">
        <f>SUM(K33:K35)</f>
        <v>0</v>
      </c>
      <c r="L32" s="605">
        <f>IF(K4-G4=14," ",IF(K4-G4=13,"",0))</f>
        <v>0</v>
      </c>
      <c r="M32" s="1200" t="s">
        <v>395</v>
      </c>
      <c r="N32" s="617">
        <f>IF(K4-G4=14,"",0)</f>
        <v>0</v>
      </c>
      <c r="O32" s="668" t="s">
        <v>430</v>
      </c>
    </row>
    <row r="33" spans="1:16" s="43" customFormat="1" ht="13.5" customHeight="1">
      <c r="B33" s="1198"/>
      <c r="C33" s="46"/>
      <c r="D33" s="71" t="s">
        <v>45</v>
      </c>
      <c r="E33" s="290"/>
      <c r="F33" s="744"/>
      <c r="G33" s="744"/>
      <c r="H33" s="753"/>
      <c r="I33" s="753"/>
      <c r="J33" s="1201"/>
      <c r="K33" s="753"/>
      <c r="L33" s="591">
        <f>IF(K4-G4=14," ",IF(K4-G4=13,"",0))</f>
        <v>0</v>
      </c>
      <c r="M33" s="1201"/>
      <c r="N33" s="592">
        <f>IF(K4-G4=14,"",0)</f>
        <v>0</v>
      </c>
      <c r="O33" s="754"/>
    </row>
    <row r="34" spans="1:16" s="43" customFormat="1" ht="13.5" customHeight="1">
      <c r="B34" s="1198"/>
      <c r="C34" s="46"/>
      <c r="D34" s="72" t="s">
        <v>46</v>
      </c>
      <c r="E34" s="291"/>
      <c r="F34" s="745"/>
      <c r="G34" s="745"/>
      <c r="H34" s="746"/>
      <c r="I34" s="746"/>
      <c r="J34" s="1201"/>
      <c r="K34" s="746"/>
      <c r="L34" s="595">
        <f>IF(K4-G4=14," ",IF(K4-G4=13,"",0))</f>
        <v>0</v>
      </c>
      <c r="M34" s="1201"/>
      <c r="N34" s="597">
        <f>IF(K4-G4=14,"",0)</f>
        <v>0</v>
      </c>
      <c r="O34" s="755"/>
    </row>
    <row r="35" spans="1:16" s="43" customFormat="1" ht="13.5" customHeight="1">
      <c r="B35" s="1198"/>
      <c r="C35" s="67"/>
      <c r="D35" s="68" t="s">
        <v>47</v>
      </c>
      <c r="E35" s="286"/>
      <c r="F35" s="747"/>
      <c r="G35" s="747"/>
      <c r="H35" s="748"/>
      <c r="I35" s="748"/>
      <c r="J35" s="1201"/>
      <c r="K35" s="748"/>
      <c r="L35" s="618">
        <f>IF(K4-G4=14," ",IF(K4-G4=13,"",0))</f>
        <v>0</v>
      </c>
      <c r="M35" s="1201"/>
      <c r="N35" s="619">
        <f>IF(K4-G4=14,"",0)</f>
        <v>0</v>
      </c>
      <c r="O35" s="756"/>
    </row>
    <row r="36" spans="1:16" s="43" customFormat="1" ht="13.5" customHeight="1">
      <c r="B36" s="1198"/>
      <c r="C36" s="58" t="s">
        <v>48</v>
      </c>
      <c r="D36" s="73"/>
      <c r="E36" s="278"/>
      <c r="F36" s="620">
        <f>SUM(F37:F40)</f>
        <v>0</v>
      </c>
      <c r="G36" s="586">
        <f>SUM(G37:G40)</f>
        <v>0</v>
      </c>
      <c r="H36" s="586">
        <f>SUM(H37:H40)</f>
        <v>0</v>
      </c>
      <c r="I36" s="586">
        <f>SUM(I37:I40)</f>
        <v>0</v>
      </c>
      <c r="J36" s="1201"/>
      <c r="K36" s="586">
        <f>SUM(K37:K40)</f>
        <v>0</v>
      </c>
      <c r="L36" s="587">
        <f>IF(K4-G4=14," ",IF(K4-G4=13,"",0))</f>
        <v>0</v>
      </c>
      <c r="M36" s="1201"/>
      <c r="N36" s="588">
        <f>IF(K4-G4=14,"",0)</f>
        <v>0</v>
      </c>
      <c r="O36" s="621" t="s">
        <v>430</v>
      </c>
    </row>
    <row r="37" spans="1:16" s="43" customFormat="1" ht="13.5" customHeight="1">
      <c r="B37" s="1198"/>
      <c r="C37" s="46"/>
      <c r="D37" s="71" t="s">
        <v>49</v>
      </c>
      <c r="E37" s="290"/>
      <c r="F37" s="744"/>
      <c r="G37" s="744"/>
      <c r="H37" s="744"/>
      <c r="I37" s="744"/>
      <c r="J37" s="1201"/>
      <c r="K37" s="744"/>
      <c r="L37" s="591">
        <f>IF(K4-G4=14," ",IF(K4-G4=13,"",0))</f>
        <v>0</v>
      </c>
      <c r="M37" s="1201"/>
      <c r="N37" s="592">
        <f>IF(K4-G4=14,"",0)</f>
        <v>0</v>
      </c>
      <c r="O37" s="754"/>
    </row>
    <row r="38" spans="1:16" s="43" customFormat="1" ht="13.5" customHeight="1">
      <c r="B38" s="1198"/>
      <c r="C38" s="46"/>
      <c r="D38" s="72" t="s">
        <v>50</v>
      </c>
      <c r="E38" s="291"/>
      <c r="F38" s="745"/>
      <c r="G38" s="745"/>
      <c r="H38" s="746"/>
      <c r="I38" s="746"/>
      <c r="J38" s="1201"/>
      <c r="K38" s="746"/>
      <c r="L38" s="595">
        <f>IF(K4-G4=14," ",IF(K4-G4=13,"",0))</f>
        <v>0</v>
      </c>
      <c r="M38" s="1201"/>
      <c r="N38" s="597">
        <f>IF(K4-G4=14,"",0)</f>
        <v>0</v>
      </c>
      <c r="O38" s="755"/>
    </row>
    <row r="39" spans="1:16" s="43" customFormat="1" ht="13.5" customHeight="1">
      <c r="B39" s="1198"/>
      <c r="C39" s="46"/>
      <c r="D39" s="72" t="s">
        <v>51</v>
      </c>
      <c r="E39" s="291"/>
      <c r="F39" s="745"/>
      <c r="G39" s="745"/>
      <c r="H39" s="746"/>
      <c r="I39" s="746"/>
      <c r="J39" s="1201"/>
      <c r="K39" s="746"/>
      <c r="L39" s="595">
        <f>IF(K4-G4=14," ",IF(K4-G4=13,"",0))</f>
        <v>0</v>
      </c>
      <c r="M39" s="1201"/>
      <c r="N39" s="597">
        <f>IF(K4-G4=14,"",0)</f>
        <v>0</v>
      </c>
      <c r="O39" s="755"/>
    </row>
    <row r="40" spans="1:16" s="43" customFormat="1" ht="13.5" customHeight="1">
      <c r="B40" s="1198"/>
      <c r="C40" s="67"/>
      <c r="D40" s="648" t="s">
        <v>558</v>
      </c>
      <c r="E40" s="286"/>
      <c r="F40" s="747"/>
      <c r="G40" s="747"/>
      <c r="H40" s="748"/>
      <c r="I40" s="748"/>
      <c r="J40" s="1201"/>
      <c r="K40" s="748"/>
      <c r="L40" s="618">
        <f>IF(K4-G4=14," ",IF(K4-G4=13,"",0))</f>
        <v>0</v>
      </c>
      <c r="M40" s="1201"/>
      <c r="N40" s="619">
        <f>IF(K4-G4=14,"",0)</f>
        <v>0</v>
      </c>
      <c r="O40" s="756"/>
    </row>
    <row r="41" spans="1:16" s="43" customFormat="1" ht="13.5" customHeight="1">
      <c r="B41" s="1198"/>
      <c r="C41" s="74" t="s">
        <v>52</v>
      </c>
      <c r="D41" s="75"/>
      <c r="E41" s="292"/>
      <c r="F41" s="620">
        <f>F33-F38</f>
        <v>0</v>
      </c>
      <c r="G41" s="586">
        <f>G36-G32</f>
        <v>0</v>
      </c>
      <c r="H41" s="586">
        <f>H36-H32</f>
        <v>0</v>
      </c>
      <c r="I41" s="586">
        <f>I36-I32</f>
        <v>0</v>
      </c>
      <c r="J41" s="1201"/>
      <c r="K41" s="586">
        <f>K36-K32</f>
        <v>0</v>
      </c>
      <c r="L41" s="587">
        <f>IF(K4-G4=14," ",IF(K4-G4=13,"",0))</f>
        <v>0</v>
      </c>
      <c r="M41" s="1201"/>
      <c r="N41" s="588">
        <f>IF(K4-G4=14,"",0)</f>
        <v>0</v>
      </c>
      <c r="O41" s="669" t="s">
        <v>430</v>
      </c>
    </row>
    <row r="42" spans="1:16" s="43" customFormat="1" ht="13.5" customHeight="1">
      <c r="B42" s="1198"/>
      <c r="C42" s="46" t="s">
        <v>53</v>
      </c>
      <c r="D42" s="42"/>
      <c r="E42" s="287"/>
      <c r="F42" s="749"/>
      <c r="G42" s="749"/>
      <c r="H42" s="750"/>
      <c r="I42" s="750"/>
      <c r="J42" s="1201"/>
      <c r="K42" s="750"/>
      <c r="L42" s="587">
        <f>IF(K4-G4=14," ",IF(K4-G4=13,"",0))</f>
        <v>0</v>
      </c>
      <c r="M42" s="1201"/>
      <c r="N42" s="588">
        <f>IF(K4-G4=14,"",0)</f>
        <v>0</v>
      </c>
      <c r="O42" s="621" t="s">
        <v>430</v>
      </c>
    </row>
    <row r="43" spans="1:16" s="43" customFormat="1" ht="13.5" customHeight="1" thickBot="1">
      <c r="B43" s="1199"/>
      <c r="C43" s="69" t="s">
        <v>54</v>
      </c>
      <c r="D43" s="70"/>
      <c r="E43" s="288"/>
      <c r="F43" s="751"/>
      <c r="G43" s="973"/>
      <c r="H43" s="752"/>
      <c r="I43" s="752"/>
      <c r="J43" s="1202"/>
      <c r="K43" s="752"/>
      <c r="L43" s="613">
        <f>IF(K4-G4=14," ",IF(K4-G4=13,"",0))</f>
        <v>0</v>
      </c>
      <c r="M43" s="1202"/>
      <c r="N43" s="614">
        <f>IF(K4-G4=14,"",0)</f>
        <v>0</v>
      </c>
      <c r="O43" s="622" t="s">
        <v>430</v>
      </c>
    </row>
    <row r="44" spans="1:16" s="43" customFormat="1" ht="13.5" customHeight="1">
      <c r="A44" s="664"/>
      <c r="B44" s="665" t="s">
        <v>547</v>
      </c>
      <c r="C44" s="664"/>
      <c r="D44" s="664"/>
      <c r="E44" s="664"/>
      <c r="F44" s="664"/>
      <c r="G44" s="664"/>
      <c r="H44" s="664"/>
      <c r="I44" s="664"/>
      <c r="J44" s="664"/>
      <c r="K44" s="664"/>
      <c r="L44" s="664"/>
      <c r="M44" s="664"/>
      <c r="N44" s="664"/>
      <c r="O44" s="664"/>
      <c r="P44" s="664"/>
    </row>
    <row r="45" spans="1:16" s="43" customFormat="1" ht="13.5" customHeight="1">
      <c r="A45" s="664"/>
      <c r="B45" s="665" t="s">
        <v>551</v>
      </c>
      <c r="C45" s="664"/>
      <c r="D45" s="664"/>
      <c r="E45" s="664"/>
      <c r="F45" s="664"/>
      <c r="G45" s="664"/>
      <c r="H45" s="664"/>
      <c r="I45" s="664"/>
      <c r="J45" s="664"/>
      <c r="K45" s="664"/>
      <c r="L45" s="664"/>
      <c r="M45" s="664"/>
      <c r="N45" s="664"/>
      <c r="O45" s="664"/>
      <c r="P45" s="664"/>
    </row>
    <row r="46" spans="1:16" s="43" customFormat="1" ht="13.5" customHeight="1">
      <c r="A46" s="664"/>
      <c r="B46" s="665" t="s">
        <v>548</v>
      </c>
      <c r="C46" s="664"/>
      <c r="D46" s="664"/>
      <c r="E46" s="664"/>
      <c r="F46" s="664"/>
      <c r="G46" s="664"/>
      <c r="H46" s="664"/>
      <c r="I46" s="664"/>
      <c r="J46" s="664"/>
      <c r="K46" s="664"/>
      <c r="L46" s="664"/>
      <c r="M46" s="664"/>
      <c r="N46" s="664"/>
      <c r="O46" s="664"/>
      <c r="P46" s="664"/>
    </row>
    <row r="47" spans="1:16" s="43" customFormat="1" ht="14.25" customHeight="1">
      <c r="A47" s="870"/>
      <c r="B47" s="665" t="s">
        <v>553</v>
      </c>
      <c r="C47" s="870"/>
      <c r="D47" s="870"/>
      <c r="E47" s="870"/>
      <c r="F47" s="870"/>
      <c r="G47" s="870"/>
      <c r="H47" s="870"/>
      <c r="I47" s="870"/>
      <c r="J47" s="870"/>
      <c r="K47" s="870"/>
      <c r="L47" s="870"/>
      <c r="M47" s="870"/>
      <c r="N47" s="870"/>
      <c r="O47" s="870"/>
      <c r="P47" s="870"/>
    </row>
    <row r="48" spans="1:16" s="43" customFormat="1" ht="13.5" customHeight="1">
      <c r="A48" s="870"/>
      <c r="B48" s="665" t="s">
        <v>554</v>
      </c>
      <c r="C48" s="870"/>
      <c r="D48" s="870"/>
      <c r="E48" s="870"/>
      <c r="F48" s="870"/>
      <c r="G48" s="870"/>
      <c r="H48" s="870"/>
      <c r="I48" s="870"/>
      <c r="J48" s="870"/>
      <c r="K48" s="870"/>
      <c r="L48" s="870"/>
      <c r="M48" s="870"/>
      <c r="N48" s="870"/>
      <c r="O48" s="870"/>
      <c r="P48" s="870"/>
    </row>
    <row r="49" spans="2:16">
      <c r="B49" s="665" t="s">
        <v>531</v>
      </c>
      <c r="N49" s="76"/>
      <c r="O49" s="13"/>
    </row>
    <row r="50" spans="2:16">
      <c r="I50" t="s">
        <v>813</v>
      </c>
      <c r="P50" s="9" t="str">
        <f>様式7!$F$4</f>
        <v>○○○○○○○○○○○ＥＳＣＯ事業</v>
      </c>
    </row>
  </sheetData>
  <mergeCells count="9">
    <mergeCell ref="B32:B43"/>
    <mergeCell ref="J32:J43"/>
    <mergeCell ref="M32:M43"/>
    <mergeCell ref="I1:J1"/>
    <mergeCell ref="J4:J5"/>
    <mergeCell ref="M4:M5"/>
    <mergeCell ref="B6:B31"/>
    <mergeCell ref="J6:J31"/>
    <mergeCell ref="M6:M31"/>
  </mergeCells>
  <phoneticPr fontId="5"/>
  <printOptions horizontalCentered="1" verticalCentered="1"/>
  <pageMargins left="0.51181102362204722" right="0.51181102362204722" top="0.55118110236220474" bottom="0.55118110236220474" header="0.31496062992125984" footer="0.31496062992125984"/>
  <pageSetup paperSize="9" scale="82"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S67"/>
  <sheetViews>
    <sheetView view="pageBreakPreview" zoomScale="85" zoomScaleNormal="100" zoomScaleSheetLayoutView="85" workbookViewId="0">
      <selection activeCell="C7" sqref="C7:C9"/>
    </sheetView>
  </sheetViews>
  <sheetFormatPr defaultRowHeight="13.5"/>
  <cols>
    <col min="1" max="1" width="2.625" customWidth="1"/>
    <col min="2" max="2" width="14.125" customWidth="1"/>
    <col min="3" max="3" width="17.625" customWidth="1"/>
    <col min="4" max="4" width="4.375" customWidth="1"/>
    <col min="5" max="5" width="3.625" customWidth="1"/>
    <col min="6" max="6" width="15.625" customWidth="1"/>
    <col min="7" max="7" width="17.625" customWidth="1"/>
    <col min="8" max="8" width="4.375" customWidth="1"/>
    <col min="9" max="9" width="17.5" customWidth="1"/>
    <col min="10" max="10" width="4.375" customWidth="1"/>
    <col min="11" max="11" width="17.5" customWidth="1"/>
    <col min="12" max="12" width="4.5" customWidth="1"/>
    <col min="17" max="17" width="9" customWidth="1"/>
    <col min="18" max="18" width="7.875" customWidth="1"/>
    <col min="19" max="19" width="11" customWidth="1"/>
    <col min="260" max="260" width="2.625" customWidth="1"/>
    <col min="261" max="261" width="15.625" customWidth="1"/>
    <col min="262" max="262" width="17.625" customWidth="1"/>
    <col min="263" max="263" width="3.625" customWidth="1"/>
    <col min="264" max="264" width="15.625" customWidth="1"/>
    <col min="265" max="267" width="20.625" customWidth="1"/>
    <col min="516" max="516" width="2.625" customWidth="1"/>
    <col min="517" max="517" width="15.625" customWidth="1"/>
    <col min="518" max="518" width="17.625" customWidth="1"/>
    <col min="519" max="519" width="3.625" customWidth="1"/>
    <col min="520" max="520" width="15.625" customWidth="1"/>
    <col min="521" max="523" width="20.625" customWidth="1"/>
    <col min="772" max="772" width="2.625" customWidth="1"/>
    <col min="773" max="773" width="15.625" customWidth="1"/>
    <col min="774" max="774" width="17.625" customWidth="1"/>
    <col min="775" max="775" width="3.625" customWidth="1"/>
    <col min="776" max="776" width="15.625" customWidth="1"/>
    <col min="777" max="779" width="20.625" customWidth="1"/>
    <col min="1028" max="1028" width="2.625" customWidth="1"/>
    <col min="1029" max="1029" width="15.625" customWidth="1"/>
    <col min="1030" max="1030" width="17.625" customWidth="1"/>
    <col min="1031" max="1031" width="3.625" customWidth="1"/>
    <col min="1032" max="1032" width="15.625" customWidth="1"/>
    <col min="1033" max="1035" width="20.625" customWidth="1"/>
    <col min="1284" max="1284" width="2.625" customWidth="1"/>
    <col min="1285" max="1285" width="15.625" customWidth="1"/>
    <col min="1286" max="1286" width="17.625" customWidth="1"/>
    <col min="1287" max="1287" width="3.625" customWidth="1"/>
    <col min="1288" max="1288" width="15.625" customWidth="1"/>
    <col min="1289" max="1291" width="20.625" customWidth="1"/>
    <col min="1540" max="1540" width="2.625" customWidth="1"/>
    <col min="1541" max="1541" width="15.625" customWidth="1"/>
    <col min="1542" max="1542" width="17.625" customWidth="1"/>
    <col min="1543" max="1543" width="3.625" customWidth="1"/>
    <col min="1544" max="1544" width="15.625" customWidth="1"/>
    <col min="1545" max="1547" width="20.625" customWidth="1"/>
    <col min="1796" max="1796" width="2.625" customWidth="1"/>
    <col min="1797" max="1797" width="15.625" customWidth="1"/>
    <col min="1798" max="1798" width="17.625" customWidth="1"/>
    <col min="1799" max="1799" width="3.625" customWidth="1"/>
    <col min="1800" max="1800" width="15.625" customWidth="1"/>
    <col min="1801" max="1803" width="20.625" customWidth="1"/>
    <col min="2052" max="2052" width="2.625" customWidth="1"/>
    <col min="2053" max="2053" width="15.625" customWidth="1"/>
    <col min="2054" max="2054" width="17.625" customWidth="1"/>
    <col min="2055" max="2055" width="3.625" customWidth="1"/>
    <col min="2056" max="2056" width="15.625" customWidth="1"/>
    <col min="2057" max="2059" width="20.625" customWidth="1"/>
    <col min="2308" max="2308" width="2.625" customWidth="1"/>
    <col min="2309" max="2309" width="15.625" customWidth="1"/>
    <col min="2310" max="2310" width="17.625" customWidth="1"/>
    <col min="2311" max="2311" width="3.625" customWidth="1"/>
    <col min="2312" max="2312" width="15.625" customWidth="1"/>
    <col min="2313" max="2315" width="20.625" customWidth="1"/>
    <col min="2564" max="2564" width="2.625" customWidth="1"/>
    <col min="2565" max="2565" width="15.625" customWidth="1"/>
    <col min="2566" max="2566" width="17.625" customWidth="1"/>
    <col min="2567" max="2567" width="3.625" customWidth="1"/>
    <col min="2568" max="2568" width="15.625" customWidth="1"/>
    <col min="2569" max="2571" width="20.625" customWidth="1"/>
    <col min="2820" max="2820" width="2.625" customWidth="1"/>
    <col min="2821" max="2821" width="15.625" customWidth="1"/>
    <col min="2822" max="2822" width="17.625" customWidth="1"/>
    <col min="2823" max="2823" width="3.625" customWidth="1"/>
    <col min="2824" max="2824" width="15.625" customWidth="1"/>
    <col min="2825" max="2827" width="20.625" customWidth="1"/>
    <col min="3076" max="3076" width="2.625" customWidth="1"/>
    <col min="3077" max="3077" width="15.625" customWidth="1"/>
    <col min="3078" max="3078" width="17.625" customWidth="1"/>
    <col min="3079" max="3079" width="3.625" customWidth="1"/>
    <col min="3080" max="3080" width="15.625" customWidth="1"/>
    <col min="3081" max="3083" width="20.625" customWidth="1"/>
    <col min="3332" max="3332" width="2.625" customWidth="1"/>
    <col min="3333" max="3333" width="15.625" customWidth="1"/>
    <col min="3334" max="3334" width="17.625" customWidth="1"/>
    <col min="3335" max="3335" width="3.625" customWidth="1"/>
    <col min="3336" max="3336" width="15.625" customWidth="1"/>
    <col min="3337" max="3339" width="20.625" customWidth="1"/>
    <col min="3588" max="3588" width="2.625" customWidth="1"/>
    <col min="3589" max="3589" width="15.625" customWidth="1"/>
    <col min="3590" max="3590" width="17.625" customWidth="1"/>
    <col min="3591" max="3591" width="3.625" customWidth="1"/>
    <col min="3592" max="3592" width="15.625" customWidth="1"/>
    <col min="3593" max="3595" width="20.625" customWidth="1"/>
    <col min="3844" max="3844" width="2.625" customWidth="1"/>
    <col min="3845" max="3845" width="15.625" customWidth="1"/>
    <col min="3846" max="3846" width="17.625" customWidth="1"/>
    <col min="3847" max="3847" width="3.625" customWidth="1"/>
    <col min="3848" max="3848" width="15.625" customWidth="1"/>
    <col min="3849" max="3851" width="20.625" customWidth="1"/>
    <col min="4100" max="4100" width="2.625" customWidth="1"/>
    <col min="4101" max="4101" width="15.625" customWidth="1"/>
    <col min="4102" max="4102" width="17.625" customWidth="1"/>
    <col min="4103" max="4103" width="3.625" customWidth="1"/>
    <col min="4104" max="4104" width="15.625" customWidth="1"/>
    <col min="4105" max="4107" width="20.625" customWidth="1"/>
    <col min="4356" max="4356" width="2.625" customWidth="1"/>
    <col min="4357" max="4357" width="15.625" customWidth="1"/>
    <col min="4358" max="4358" width="17.625" customWidth="1"/>
    <col min="4359" max="4359" width="3.625" customWidth="1"/>
    <col min="4360" max="4360" width="15.625" customWidth="1"/>
    <col min="4361" max="4363" width="20.625" customWidth="1"/>
    <col min="4612" max="4612" width="2.625" customWidth="1"/>
    <col min="4613" max="4613" width="15.625" customWidth="1"/>
    <col min="4614" max="4614" width="17.625" customWidth="1"/>
    <col min="4615" max="4615" width="3.625" customWidth="1"/>
    <col min="4616" max="4616" width="15.625" customWidth="1"/>
    <col min="4617" max="4619" width="20.625" customWidth="1"/>
    <col min="4868" max="4868" width="2.625" customWidth="1"/>
    <col min="4869" max="4869" width="15.625" customWidth="1"/>
    <col min="4870" max="4870" width="17.625" customWidth="1"/>
    <col min="4871" max="4871" width="3.625" customWidth="1"/>
    <col min="4872" max="4872" width="15.625" customWidth="1"/>
    <col min="4873" max="4875" width="20.625" customWidth="1"/>
    <col min="5124" max="5124" width="2.625" customWidth="1"/>
    <col min="5125" max="5125" width="15.625" customWidth="1"/>
    <col min="5126" max="5126" width="17.625" customWidth="1"/>
    <col min="5127" max="5127" width="3.625" customWidth="1"/>
    <col min="5128" max="5128" width="15.625" customWidth="1"/>
    <col min="5129" max="5131" width="20.625" customWidth="1"/>
    <col min="5380" max="5380" width="2.625" customWidth="1"/>
    <col min="5381" max="5381" width="15.625" customWidth="1"/>
    <col min="5382" max="5382" width="17.625" customWidth="1"/>
    <col min="5383" max="5383" width="3.625" customWidth="1"/>
    <col min="5384" max="5384" width="15.625" customWidth="1"/>
    <col min="5385" max="5387" width="20.625" customWidth="1"/>
    <col min="5636" max="5636" width="2.625" customWidth="1"/>
    <col min="5637" max="5637" width="15.625" customWidth="1"/>
    <col min="5638" max="5638" width="17.625" customWidth="1"/>
    <col min="5639" max="5639" width="3.625" customWidth="1"/>
    <col min="5640" max="5640" width="15.625" customWidth="1"/>
    <col min="5641" max="5643" width="20.625" customWidth="1"/>
    <col min="5892" max="5892" width="2.625" customWidth="1"/>
    <col min="5893" max="5893" width="15.625" customWidth="1"/>
    <col min="5894" max="5894" width="17.625" customWidth="1"/>
    <col min="5895" max="5895" width="3.625" customWidth="1"/>
    <col min="5896" max="5896" width="15.625" customWidth="1"/>
    <col min="5897" max="5899" width="20.625" customWidth="1"/>
    <col min="6148" max="6148" width="2.625" customWidth="1"/>
    <col min="6149" max="6149" width="15.625" customWidth="1"/>
    <col min="6150" max="6150" width="17.625" customWidth="1"/>
    <col min="6151" max="6151" width="3.625" customWidth="1"/>
    <col min="6152" max="6152" width="15.625" customWidth="1"/>
    <col min="6153" max="6155" width="20.625" customWidth="1"/>
    <col min="6404" max="6404" width="2.625" customWidth="1"/>
    <col min="6405" max="6405" width="15.625" customWidth="1"/>
    <col min="6406" max="6406" width="17.625" customWidth="1"/>
    <col min="6407" max="6407" width="3.625" customWidth="1"/>
    <col min="6408" max="6408" width="15.625" customWidth="1"/>
    <col min="6409" max="6411" width="20.625" customWidth="1"/>
    <col min="6660" max="6660" width="2.625" customWidth="1"/>
    <col min="6661" max="6661" width="15.625" customWidth="1"/>
    <col min="6662" max="6662" width="17.625" customWidth="1"/>
    <col min="6663" max="6663" width="3.625" customWidth="1"/>
    <col min="6664" max="6664" width="15.625" customWidth="1"/>
    <col min="6665" max="6667" width="20.625" customWidth="1"/>
    <col min="6916" max="6916" width="2.625" customWidth="1"/>
    <col min="6917" max="6917" width="15.625" customWidth="1"/>
    <col min="6918" max="6918" width="17.625" customWidth="1"/>
    <col min="6919" max="6919" width="3.625" customWidth="1"/>
    <col min="6920" max="6920" width="15.625" customWidth="1"/>
    <col min="6921" max="6923" width="20.625" customWidth="1"/>
    <col min="7172" max="7172" width="2.625" customWidth="1"/>
    <col min="7173" max="7173" width="15.625" customWidth="1"/>
    <col min="7174" max="7174" width="17.625" customWidth="1"/>
    <col min="7175" max="7175" width="3.625" customWidth="1"/>
    <col min="7176" max="7176" width="15.625" customWidth="1"/>
    <col min="7177" max="7179" width="20.625" customWidth="1"/>
    <col min="7428" max="7428" width="2.625" customWidth="1"/>
    <col min="7429" max="7429" width="15.625" customWidth="1"/>
    <col min="7430" max="7430" width="17.625" customWidth="1"/>
    <col min="7431" max="7431" width="3.625" customWidth="1"/>
    <col min="7432" max="7432" width="15.625" customWidth="1"/>
    <col min="7433" max="7435" width="20.625" customWidth="1"/>
    <col min="7684" max="7684" width="2.625" customWidth="1"/>
    <col min="7685" max="7685" width="15.625" customWidth="1"/>
    <col min="7686" max="7686" width="17.625" customWidth="1"/>
    <col min="7687" max="7687" width="3.625" customWidth="1"/>
    <col min="7688" max="7688" width="15.625" customWidth="1"/>
    <col min="7689" max="7691" width="20.625" customWidth="1"/>
    <col min="7940" max="7940" width="2.625" customWidth="1"/>
    <col min="7941" max="7941" width="15.625" customWidth="1"/>
    <col min="7942" max="7942" width="17.625" customWidth="1"/>
    <col min="7943" max="7943" width="3.625" customWidth="1"/>
    <col min="7944" max="7944" width="15.625" customWidth="1"/>
    <col min="7945" max="7947" width="20.625" customWidth="1"/>
    <col min="8196" max="8196" width="2.625" customWidth="1"/>
    <col min="8197" max="8197" width="15.625" customWidth="1"/>
    <col min="8198" max="8198" width="17.625" customWidth="1"/>
    <col min="8199" max="8199" width="3.625" customWidth="1"/>
    <col min="8200" max="8200" width="15.625" customWidth="1"/>
    <col min="8201" max="8203" width="20.625" customWidth="1"/>
    <col min="8452" max="8452" width="2.625" customWidth="1"/>
    <col min="8453" max="8453" width="15.625" customWidth="1"/>
    <col min="8454" max="8454" width="17.625" customWidth="1"/>
    <col min="8455" max="8455" width="3.625" customWidth="1"/>
    <col min="8456" max="8456" width="15.625" customWidth="1"/>
    <col min="8457" max="8459" width="20.625" customWidth="1"/>
    <col min="8708" max="8708" width="2.625" customWidth="1"/>
    <col min="8709" max="8709" width="15.625" customWidth="1"/>
    <col min="8710" max="8710" width="17.625" customWidth="1"/>
    <col min="8711" max="8711" width="3.625" customWidth="1"/>
    <col min="8712" max="8712" width="15.625" customWidth="1"/>
    <col min="8713" max="8715" width="20.625" customWidth="1"/>
    <col min="8964" max="8964" width="2.625" customWidth="1"/>
    <col min="8965" max="8965" width="15.625" customWidth="1"/>
    <col min="8966" max="8966" width="17.625" customWidth="1"/>
    <col min="8967" max="8967" width="3.625" customWidth="1"/>
    <col min="8968" max="8968" width="15.625" customWidth="1"/>
    <col min="8969" max="8971" width="20.625" customWidth="1"/>
    <col min="9220" max="9220" width="2.625" customWidth="1"/>
    <col min="9221" max="9221" width="15.625" customWidth="1"/>
    <col min="9222" max="9222" width="17.625" customWidth="1"/>
    <col min="9223" max="9223" width="3.625" customWidth="1"/>
    <col min="9224" max="9224" width="15.625" customWidth="1"/>
    <col min="9225" max="9227" width="20.625" customWidth="1"/>
    <col min="9476" max="9476" width="2.625" customWidth="1"/>
    <col min="9477" max="9477" width="15.625" customWidth="1"/>
    <col min="9478" max="9478" width="17.625" customWidth="1"/>
    <col min="9479" max="9479" width="3.625" customWidth="1"/>
    <col min="9480" max="9480" width="15.625" customWidth="1"/>
    <col min="9481" max="9483" width="20.625" customWidth="1"/>
    <col min="9732" max="9732" width="2.625" customWidth="1"/>
    <col min="9733" max="9733" width="15.625" customWidth="1"/>
    <col min="9734" max="9734" width="17.625" customWidth="1"/>
    <col min="9735" max="9735" width="3.625" customWidth="1"/>
    <col min="9736" max="9736" width="15.625" customWidth="1"/>
    <col min="9737" max="9739" width="20.625" customWidth="1"/>
    <col min="9988" max="9988" width="2.625" customWidth="1"/>
    <col min="9989" max="9989" width="15.625" customWidth="1"/>
    <col min="9990" max="9990" width="17.625" customWidth="1"/>
    <col min="9991" max="9991" width="3.625" customWidth="1"/>
    <col min="9992" max="9992" width="15.625" customWidth="1"/>
    <col min="9993" max="9995" width="20.625" customWidth="1"/>
    <col min="10244" max="10244" width="2.625" customWidth="1"/>
    <col min="10245" max="10245" width="15.625" customWidth="1"/>
    <col min="10246" max="10246" width="17.625" customWidth="1"/>
    <col min="10247" max="10247" width="3.625" customWidth="1"/>
    <col min="10248" max="10248" width="15.625" customWidth="1"/>
    <col min="10249" max="10251" width="20.625" customWidth="1"/>
    <col min="10500" max="10500" width="2.625" customWidth="1"/>
    <col min="10501" max="10501" width="15.625" customWidth="1"/>
    <col min="10502" max="10502" width="17.625" customWidth="1"/>
    <col min="10503" max="10503" width="3.625" customWidth="1"/>
    <col min="10504" max="10504" width="15.625" customWidth="1"/>
    <col min="10505" max="10507" width="20.625" customWidth="1"/>
    <col min="10756" max="10756" width="2.625" customWidth="1"/>
    <col min="10757" max="10757" width="15.625" customWidth="1"/>
    <col min="10758" max="10758" width="17.625" customWidth="1"/>
    <col min="10759" max="10759" width="3.625" customWidth="1"/>
    <col min="10760" max="10760" width="15.625" customWidth="1"/>
    <col min="10761" max="10763" width="20.625" customWidth="1"/>
    <col min="11012" max="11012" width="2.625" customWidth="1"/>
    <col min="11013" max="11013" width="15.625" customWidth="1"/>
    <col min="11014" max="11014" width="17.625" customWidth="1"/>
    <col min="11015" max="11015" width="3.625" customWidth="1"/>
    <col min="11016" max="11016" width="15.625" customWidth="1"/>
    <col min="11017" max="11019" width="20.625" customWidth="1"/>
    <col min="11268" max="11268" width="2.625" customWidth="1"/>
    <col min="11269" max="11269" width="15.625" customWidth="1"/>
    <col min="11270" max="11270" width="17.625" customWidth="1"/>
    <col min="11271" max="11271" width="3.625" customWidth="1"/>
    <col min="11272" max="11272" width="15.625" customWidth="1"/>
    <col min="11273" max="11275" width="20.625" customWidth="1"/>
    <col min="11524" max="11524" width="2.625" customWidth="1"/>
    <col min="11525" max="11525" width="15.625" customWidth="1"/>
    <col min="11526" max="11526" width="17.625" customWidth="1"/>
    <col min="11527" max="11527" width="3.625" customWidth="1"/>
    <col min="11528" max="11528" width="15.625" customWidth="1"/>
    <col min="11529" max="11531" width="20.625" customWidth="1"/>
    <col min="11780" max="11780" width="2.625" customWidth="1"/>
    <col min="11781" max="11781" width="15.625" customWidth="1"/>
    <col min="11782" max="11782" width="17.625" customWidth="1"/>
    <col min="11783" max="11783" width="3.625" customWidth="1"/>
    <col min="11784" max="11784" width="15.625" customWidth="1"/>
    <col min="11785" max="11787" width="20.625" customWidth="1"/>
    <col min="12036" max="12036" width="2.625" customWidth="1"/>
    <col min="12037" max="12037" width="15.625" customWidth="1"/>
    <col min="12038" max="12038" width="17.625" customWidth="1"/>
    <col min="12039" max="12039" width="3.625" customWidth="1"/>
    <col min="12040" max="12040" width="15.625" customWidth="1"/>
    <col min="12041" max="12043" width="20.625" customWidth="1"/>
    <col min="12292" max="12292" width="2.625" customWidth="1"/>
    <col min="12293" max="12293" width="15.625" customWidth="1"/>
    <col min="12294" max="12294" width="17.625" customWidth="1"/>
    <col min="12295" max="12295" width="3.625" customWidth="1"/>
    <col min="12296" max="12296" width="15.625" customWidth="1"/>
    <col min="12297" max="12299" width="20.625" customWidth="1"/>
    <col min="12548" max="12548" width="2.625" customWidth="1"/>
    <col min="12549" max="12549" width="15.625" customWidth="1"/>
    <col min="12550" max="12550" width="17.625" customWidth="1"/>
    <col min="12551" max="12551" width="3.625" customWidth="1"/>
    <col min="12552" max="12552" width="15.625" customWidth="1"/>
    <col min="12553" max="12555" width="20.625" customWidth="1"/>
    <col min="12804" max="12804" width="2.625" customWidth="1"/>
    <col min="12805" max="12805" width="15.625" customWidth="1"/>
    <col min="12806" max="12806" width="17.625" customWidth="1"/>
    <col min="12807" max="12807" width="3.625" customWidth="1"/>
    <col min="12808" max="12808" width="15.625" customWidth="1"/>
    <col min="12809" max="12811" width="20.625" customWidth="1"/>
    <col min="13060" max="13060" width="2.625" customWidth="1"/>
    <col min="13061" max="13061" width="15.625" customWidth="1"/>
    <col min="13062" max="13062" width="17.625" customWidth="1"/>
    <col min="13063" max="13063" width="3.625" customWidth="1"/>
    <col min="13064" max="13064" width="15.625" customWidth="1"/>
    <col min="13065" max="13067" width="20.625" customWidth="1"/>
    <col min="13316" max="13316" width="2.625" customWidth="1"/>
    <col min="13317" max="13317" width="15.625" customWidth="1"/>
    <col min="13318" max="13318" width="17.625" customWidth="1"/>
    <col min="13319" max="13319" width="3.625" customWidth="1"/>
    <col min="13320" max="13320" width="15.625" customWidth="1"/>
    <col min="13321" max="13323" width="20.625" customWidth="1"/>
    <col min="13572" max="13572" width="2.625" customWidth="1"/>
    <col min="13573" max="13573" width="15.625" customWidth="1"/>
    <col min="13574" max="13574" width="17.625" customWidth="1"/>
    <col min="13575" max="13575" width="3.625" customWidth="1"/>
    <col min="13576" max="13576" width="15.625" customWidth="1"/>
    <col min="13577" max="13579" width="20.625" customWidth="1"/>
    <col min="13828" max="13828" width="2.625" customWidth="1"/>
    <col min="13829" max="13829" width="15.625" customWidth="1"/>
    <col min="13830" max="13830" width="17.625" customWidth="1"/>
    <col min="13831" max="13831" width="3.625" customWidth="1"/>
    <col min="13832" max="13832" width="15.625" customWidth="1"/>
    <col min="13833" max="13835" width="20.625" customWidth="1"/>
    <col min="14084" max="14084" width="2.625" customWidth="1"/>
    <col min="14085" max="14085" width="15.625" customWidth="1"/>
    <col min="14086" max="14086" width="17.625" customWidth="1"/>
    <col min="14087" max="14087" width="3.625" customWidth="1"/>
    <col min="14088" max="14088" width="15.625" customWidth="1"/>
    <col min="14089" max="14091" width="20.625" customWidth="1"/>
    <col min="14340" max="14340" width="2.625" customWidth="1"/>
    <col min="14341" max="14341" width="15.625" customWidth="1"/>
    <col min="14342" max="14342" width="17.625" customWidth="1"/>
    <col min="14343" max="14343" width="3.625" customWidth="1"/>
    <col min="14344" max="14344" width="15.625" customWidth="1"/>
    <col min="14345" max="14347" width="20.625" customWidth="1"/>
    <col min="14596" max="14596" width="2.625" customWidth="1"/>
    <col min="14597" max="14597" width="15.625" customWidth="1"/>
    <col min="14598" max="14598" width="17.625" customWidth="1"/>
    <col min="14599" max="14599" width="3.625" customWidth="1"/>
    <col min="14600" max="14600" width="15.625" customWidth="1"/>
    <col min="14601" max="14603" width="20.625" customWidth="1"/>
    <col min="14852" max="14852" width="2.625" customWidth="1"/>
    <col min="14853" max="14853" width="15.625" customWidth="1"/>
    <col min="14854" max="14854" width="17.625" customWidth="1"/>
    <col min="14855" max="14855" width="3.625" customWidth="1"/>
    <col min="14856" max="14856" width="15.625" customWidth="1"/>
    <col min="14857" max="14859" width="20.625" customWidth="1"/>
    <col min="15108" max="15108" width="2.625" customWidth="1"/>
    <col min="15109" max="15109" width="15.625" customWidth="1"/>
    <col min="15110" max="15110" width="17.625" customWidth="1"/>
    <col min="15111" max="15111" width="3.625" customWidth="1"/>
    <col min="15112" max="15112" width="15.625" customWidth="1"/>
    <col min="15113" max="15115" width="20.625" customWidth="1"/>
    <col min="15364" max="15364" width="2.625" customWidth="1"/>
    <col min="15365" max="15365" width="15.625" customWidth="1"/>
    <col min="15366" max="15366" width="17.625" customWidth="1"/>
    <col min="15367" max="15367" width="3.625" customWidth="1"/>
    <col min="15368" max="15368" width="15.625" customWidth="1"/>
    <col min="15369" max="15371" width="20.625" customWidth="1"/>
    <col min="15620" max="15620" width="2.625" customWidth="1"/>
    <col min="15621" max="15621" width="15.625" customWidth="1"/>
    <col min="15622" max="15622" width="17.625" customWidth="1"/>
    <col min="15623" max="15623" width="3.625" customWidth="1"/>
    <col min="15624" max="15624" width="15.625" customWidth="1"/>
    <col min="15625" max="15627" width="20.625" customWidth="1"/>
    <col min="15876" max="15876" width="2.625" customWidth="1"/>
    <col min="15877" max="15877" width="15.625" customWidth="1"/>
    <col min="15878" max="15878" width="17.625" customWidth="1"/>
    <col min="15879" max="15879" width="3.625" customWidth="1"/>
    <col min="15880" max="15880" width="15.625" customWidth="1"/>
    <col min="15881" max="15883" width="20.625" customWidth="1"/>
    <col min="16132" max="16132" width="2.625" customWidth="1"/>
    <col min="16133" max="16133" width="15.625" customWidth="1"/>
    <col min="16134" max="16134" width="17.625" customWidth="1"/>
    <col min="16135" max="16135" width="3.625" customWidth="1"/>
    <col min="16136" max="16136" width="15.625" customWidth="1"/>
    <col min="16137" max="16139" width="20.625" customWidth="1"/>
  </cols>
  <sheetData>
    <row r="1" spans="1:19">
      <c r="K1" s="1248"/>
      <c r="L1" s="1248"/>
    </row>
    <row r="2" spans="1:19" ht="6.75" customHeight="1"/>
    <row r="3" spans="1:19" ht="17.25">
      <c r="A3" s="1247" t="s">
        <v>270</v>
      </c>
      <c r="B3" s="1247"/>
      <c r="C3" s="1247"/>
      <c r="D3" s="1247"/>
      <c r="E3" s="1247"/>
      <c r="F3" s="1247"/>
      <c r="G3" s="1247"/>
      <c r="H3" s="1247"/>
      <c r="I3" s="1247"/>
      <c r="J3" s="1247"/>
      <c r="K3" s="1247"/>
      <c r="L3" s="1247"/>
      <c r="M3" s="308"/>
      <c r="N3" s="308"/>
      <c r="O3" s="308"/>
      <c r="P3" s="308"/>
      <c r="Q3" s="308"/>
      <c r="R3" s="242"/>
    </row>
    <row r="4" spans="1:19" ht="14.25" customHeight="1">
      <c r="J4" s="660"/>
      <c r="K4" s="401" t="s">
        <v>398</v>
      </c>
      <c r="O4" s="305"/>
    </row>
    <row r="5" spans="1:19" ht="18" customHeight="1">
      <c r="B5" s="207" t="s">
        <v>249</v>
      </c>
      <c r="C5" s="77"/>
      <c r="D5" s="77"/>
      <c r="E5" s="77"/>
      <c r="F5" s="77"/>
      <c r="G5" s="77"/>
      <c r="H5" s="77"/>
      <c r="I5" s="77"/>
      <c r="J5" s="77"/>
      <c r="K5" s="77"/>
      <c r="L5" s="77"/>
    </row>
    <row r="6" spans="1:19" ht="23.25" customHeight="1" thickBot="1">
      <c r="B6" s="257" t="s">
        <v>251</v>
      </c>
      <c r="C6" s="77"/>
      <c r="D6" s="77"/>
      <c r="E6" s="77"/>
      <c r="F6" s="77"/>
      <c r="G6" s="77"/>
      <c r="H6" s="77"/>
      <c r="I6" s="77"/>
      <c r="J6" s="77"/>
      <c r="K6" s="77"/>
      <c r="L6" s="77"/>
    </row>
    <row r="7" spans="1:19" ht="19.5" customHeight="1">
      <c r="B7" s="1228" t="s">
        <v>317</v>
      </c>
      <c r="C7" s="1232" t="e">
        <f>'様式9-9'!F20</f>
        <v>#DIV/0!</v>
      </c>
      <c r="D7" s="1235" t="s">
        <v>252</v>
      </c>
      <c r="E7" s="1226" t="s">
        <v>55</v>
      </c>
      <c r="F7" s="1231"/>
      <c r="G7" s="1226" t="s">
        <v>56</v>
      </c>
      <c r="H7" s="1231"/>
      <c r="I7" s="1226" t="s">
        <v>57</v>
      </c>
      <c r="J7" s="1231"/>
      <c r="K7" s="1226" t="s">
        <v>58</v>
      </c>
      <c r="L7" s="1227"/>
    </row>
    <row r="8" spans="1:19" ht="19.5" customHeight="1">
      <c r="B8" s="1229"/>
      <c r="C8" s="1233"/>
      <c r="D8" s="1236"/>
      <c r="E8" s="78"/>
      <c r="F8" s="294" t="s">
        <v>60</v>
      </c>
      <c r="G8" s="78"/>
      <c r="H8" s="79" t="s">
        <v>59</v>
      </c>
      <c r="I8" s="78"/>
      <c r="J8" s="245" t="s">
        <v>253</v>
      </c>
      <c r="K8" s="78"/>
      <c r="L8" s="247" t="s">
        <v>59</v>
      </c>
      <c r="O8" s="1"/>
    </row>
    <row r="9" spans="1:19" ht="19.5" customHeight="1" thickBot="1">
      <c r="B9" s="1230"/>
      <c r="C9" s="1234"/>
      <c r="D9" s="1237"/>
      <c r="E9" s="80"/>
      <c r="F9" s="295" t="s">
        <v>61</v>
      </c>
      <c r="G9" s="244"/>
      <c r="H9" s="81" t="s">
        <v>59</v>
      </c>
      <c r="I9" s="244"/>
      <c r="J9" s="246" t="s">
        <v>253</v>
      </c>
      <c r="K9" s="244"/>
      <c r="L9" s="248" t="s">
        <v>59</v>
      </c>
      <c r="M9" s="1"/>
      <c r="O9" s="1"/>
    </row>
    <row r="10" spans="1:19" ht="14.25" customHeight="1">
      <c r="B10" s="158"/>
      <c r="C10" s="316"/>
      <c r="D10" s="158"/>
      <c r="E10" s="5"/>
      <c r="F10" s="317"/>
      <c r="G10" s="89"/>
      <c r="H10" s="89"/>
      <c r="I10" s="89"/>
      <c r="J10" s="89"/>
      <c r="K10" s="89"/>
      <c r="L10" s="89"/>
      <c r="M10" s="1"/>
      <c r="O10" s="1"/>
    </row>
    <row r="11" spans="1:19">
      <c r="B11" s="77"/>
      <c r="C11" s="77"/>
      <c r="D11" s="77"/>
      <c r="E11" s="77"/>
      <c r="F11" s="77"/>
      <c r="G11" s="77"/>
      <c r="H11" s="77"/>
      <c r="I11" s="77"/>
      <c r="J11" s="77"/>
      <c r="K11" s="77"/>
      <c r="L11" s="77"/>
    </row>
    <row r="12" spans="1:19" ht="18" customHeight="1">
      <c r="B12" s="318" t="s">
        <v>250</v>
      </c>
      <c r="C12" s="77"/>
      <c r="D12" s="77"/>
      <c r="E12" s="77"/>
      <c r="F12" s="77"/>
      <c r="G12" s="77"/>
      <c r="H12" s="77"/>
      <c r="I12" s="77"/>
      <c r="J12" s="77"/>
      <c r="K12" s="77"/>
      <c r="L12" s="77"/>
    </row>
    <row r="13" spans="1:19">
      <c r="B13" s="77" t="s">
        <v>254</v>
      </c>
      <c r="C13" s="77"/>
      <c r="D13" s="77"/>
      <c r="E13" s="77"/>
      <c r="F13" s="77"/>
      <c r="G13" s="77"/>
      <c r="H13" s="77"/>
      <c r="I13" s="77"/>
      <c r="J13" s="77"/>
      <c r="K13" s="77"/>
      <c r="L13" s="77"/>
    </row>
    <row r="14" spans="1:19" s="258" customFormat="1" ht="23.25" customHeight="1" thickBot="1">
      <c r="B14" s="259" t="s">
        <v>667</v>
      </c>
      <c r="C14" s="259"/>
      <c r="D14" s="259"/>
      <c r="E14" s="259"/>
      <c r="F14" s="259"/>
      <c r="G14" s="259"/>
      <c r="H14" s="259"/>
      <c r="I14" s="259"/>
      <c r="J14" s="259"/>
      <c r="K14" s="259"/>
      <c r="L14" s="259"/>
      <c r="M14" s="310"/>
      <c r="N14" s="310"/>
      <c r="O14" s="310"/>
      <c r="P14" s="310"/>
      <c r="Q14" s="310"/>
      <c r="R14" s="310"/>
      <c r="S14" s="310"/>
    </row>
    <row r="15" spans="1:19" ht="18.75" customHeight="1">
      <c r="B15" s="1243" t="s">
        <v>61</v>
      </c>
      <c r="C15" s="1238">
        <f>SUM(H15+H20+H25)</f>
        <v>0</v>
      </c>
      <c r="D15" s="1235" t="s">
        <v>253</v>
      </c>
      <c r="E15" s="293" t="s">
        <v>62</v>
      </c>
      <c r="F15" s="30"/>
      <c r="G15" s="82"/>
      <c r="H15" s="1241"/>
      <c r="I15" s="1242"/>
      <c r="J15" s="1242"/>
      <c r="K15" s="1242"/>
      <c r="L15" s="311" t="s">
        <v>59</v>
      </c>
      <c r="M15" s="310"/>
      <c r="N15" s="310"/>
      <c r="O15" s="310"/>
      <c r="P15" s="310"/>
      <c r="Q15" s="310"/>
      <c r="R15" s="310"/>
    </row>
    <row r="16" spans="1:19" ht="18.75" customHeight="1">
      <c r="B16" s="1229"/>
      <c r="C16" s="1239"/>
      <c r="D16" s="1236"/>
      <c r="E16" s="83"/>
      <c r="F16" s="1213" t="s">
        <v>311</v>
      </c>
      <c r="G16" s="1258"/>
      <c r="H16" s="1263"/>
      <c r="I16" s="1264"/>
      <c r="J16" s="1264"/>
      <c r="K16" s="1264"/>
      <c r="L16" s="1265"/>
      <c r="M16" s="260"/>
      <c r="N16" s="260"/>
      <c r="O16" s="260"/>
      <c r="P16" s="260"/>
      <c r="Q16" s="260"/>
      <c r="R16" s="260"/>
    </row>
    <row r="17" spans="2:18" ht="18.75" customHeight="1">
      <c r="B17" s="1229"/>
      <c r="C17" s="1239"/>
      <c r="D17" s="1236"/>
      <c r="E17" s="83"/>
      <c r="F17" s="1259"/>
      <c r="G17" s="1260"/>
      <c r="H17" s="1266"/>
      <c r="I17" s="1267"/>
      <c r="J17" s="1267"/>
      <c r="K17" s="1267"/>
      <c r="L17" s="1268"/>
      <c r="M17" s="260"/>
      <c r="N17" s="260"/>
      <c r="O17" s="260"/>
      <c r="P17" s="260"/>
      <c r="Q17" s="260"/>
      <c r="R17" s="260"/>
    </row>
    <row r="18" spans="2:18" ht="18.75" customHeight="1">
      <c r="B18" s="1229"/>
      <c r="C18" s="1239"/>
      <c r="D18" s="1236"/>
      <c r="E18" s="83"/>
      <c r="F18" s="1259"/>
      <c r="G18" s="1260"/>
      <c r="H18" s="1266"/>
      <c r="I18" s="1267"/>
      <c r="J18" s="1267"/>
      <c r="K18" s="1267"/>
      <c r="L18" s="1268"/>
      <c r="M18" s="260"/>
      <c r="N18" s="260"/>
      <c r="O18" s="260"/>
      <c r="P18" s="260"/>
      <c r="Q18" s="260"/>
      <c r="R18" s="260"/>
    </row>
    <row r="19" spans="2:18" ht="18.75" customHeight="1">
      <c r="B19" s="1229"/>
      <c r="C19" s="1239"/>
      <c r="D19" s="1236"/>
      <c r="E19" s="83"/>
      <c r="F19" s="1261"/>
      <c r="G19" s="1262"/>
      <c r="H19" s="1269"/>
      <c r="I19" s="1270"/>
      <c r="J19" s="1270"/>
      <c r="K19" s="1270"/>
      <c r="L19" s="1271"/>
      <c r="M19" s="260"/>
      <c r="N19" s="260"/>
      <c r="O19" s="260"/>
      <c r="P19" s="260"/>
      <c r="Q19" s="260"/>
      <c r="R19" s="260"/>
    </row>
    <row r="20" spans="2:18" ht="18.75" customHeight="1">
      <c r="B20" s="1229"/>
      <c r="C20" s="1239"/>
      <c r="D20" s="1236"/>
      <c r="E20" s="148" t="s">
        <v>63</v>
      </c>
      <c r="F20" s="85"/>
      <c r="G20" s="84"/>
      <c r="H20" s="1244"/>
      <c r="I20" s="1245"/>
      <c r="J20" s="1245"/>
      <c r="K20" s="1245"/>
      <c r="L20" s="312" t="s">
        <v>59</v>
      </c>
      <c r="M20" s="310"/>
      <c r="N20" s="310"/>
      <c r="O20" s="310"/>
      <c r="P20" s="310"/>
      <c r="Q20" s="310"/>
      <c r="R20" s="310"/>
    </row>
    <row r="21" spans="2:18" ht="18.75" customHeight="1">
      <c r="B21" s="1229"/>
      <c r="C21" s="1239"/>
      <c r="D21" s="1236"/>
      <c r="E21" s="86"/>
      <c r="F21" s="1213" t="s">
        <v>311</v>
      </c>
      <c r="G21" s="1258"/>
      <c r="H21" s="1263"/>
      <c r="I21" s="1264"/>
      <c r="J21" s="1264"/>
      <c r="K21" s="1264"/>
      <c r="L21" s="1265"/>
      <c r="M21" s="260"/>
      <c r="N21" s="260"/>
      <c r="O21" s="260"/>
      <c r="P21" s="260"/>
      <c r="Q21" s="260"/>
      <c r="R21" s="260"/>
    </row>
    <row r="22" spans="2:18" ht="18.75" customHeight="1">
      <c r="B22" s="1229"/>
      <c r="C22" s="1239"/>
      <c r="D22" s="1236"/>
      <c r="E22" s="86"/>
      <c r="F22" s="1259"/>
      <c r="G22" s="1260"/>
      <c r="H22" s="1266"/>
      <c r="I22" s="1267"/>
      <c r="J22" s="1267"/>
      <c r="K22" s="1267"/>
      <c r="L22" s="1268"/>
      <c r="M22" s="260"/>
      <c r="N22" s="260"/>
      <c r="O22" s="260"/>
      <c r="P22" s="260"/>
      <c r="Q22" s="260"/>
      <c r="R22" s="260"/>
    </row>
    <row r="23" spans="2:18" ht="18.75" customHeight="1">
      <c r="B23" s="1229"/>
      <c r="C23" s="1239"/>
      <c r="D23" s="1236"/>
      <c r="E23" s="86"/>
      <c r="F23" s="1259"/>
      <c r="G23" s="1260"/>
      <c r="H23" s="1266"/>
      <c r="I23" s="1267"/>
      <c r="J23" s="1267"/>
      <c r="K23" s="1267"/>
      <c r="L23" s="1268"/>
      <c r="M23" s="260"/>
      <c r="N23" s="260"/>
      <c r="O23" s="260"/>
      <c r="P23" s="260"/>
      <c r="Q23" s="260"/>
      <c r="R23" s="260"/>
    </row>
    <row r="24" spans="2:18" ht="18.75" customHeight="1">
      <c r="B24" s="1229"/>
      <c r="C24" s="1239"/>
      <c r="D24" s="1236"/>
      <c r="E24" s="83"/>
      <c r="F24" s="1261"/>
      <c r="G24" s="1262"/>
      <c r="H24" s="1269"/>
      <c r="I24" s="1270"/>
      <c r="J24" s="1270"/>
      <c r="K24" s="1270"/>
      <c r="L24" s="1271"/>
      <c r="M24" s="260"/>
      <c r="N24" s="260"/>
      <c r="O24" s="260"/>
      <c r="P24" s="260"/>
      <c r="Q24" s="260"/>
      <c r="R24" s="260"/>
    </row>
    <row r="25" spans="2:18" ht="18.75" customHeight="1">
      <c r="B25" s="1229"/>
      <c r="C25" s="1239"/>
      <c r="D25" s="1236"/>
      <c r="E25" s="148" t="s">
        <v>64</v>
      </c>
      <c r="F25" s="85"/>
      <c r="G25" s="84"/>
      <c r="H25" s="1244"/>
      <c r="I25" s="1245"/>
      <c r="J25" s="1245"/>
      <c r="K25" s="1245"/>
      <c r="L25" s="312" t="s">
        <v>59</v>
      </c>
      <c r="M25" s="310"/>
      <c r="N25" s="310"/>
      <c r="O25" s="310"/>
      <c r="P25" s="310"/>
      <c r="Q25" s="310"/>
      <c r="R25" s="310"/>
    </row>
    <row r="26" spans="2:18" ht="18.75" customHeight="1">
      <c r="B26" s="1229"/>
      <c r="C26" s="1239"/>
      <c r="D26" s="1236"/>
      <c r="E26" s="83"/>
      <c r="F26" s="1213" t="s">
        <v>312</v>
      </c>
      <c r="G26" s="1258"/>
      <c r="H26" s="1263"/>
      <c r="I26" s="1264"/>
      <c r="J26" s="1264"/>
      <c r="K26" s="1264"/>
      <c r="L26" s="1265"/>
      <c r="M26" s="260"/>
      <c r="N26" s="260"/>
      <c r="O26" s="260"/>
      <c r="P26" s="260"/>
      <c r="Q26" s="260"/>
      <c r="R26" s="260"/>
    </row>
    <row r="27" spans="2:18" ht="18.75" customHeight="1">
      <c r="B27" s="1229"/>
      <c r="C27" s="1239"/>
      <c r="D27" s="1236"/>
      <c r="E27" s="83"/>
      <c r="F27" s="1259"/>
      <c r="G27" s="1260"/>
      <c r="H27" s="1266"/>
      <c r="I27" s="1267"/>
      <c r="J27" s="1267"/>
      <c r="K27" s="1267"/>
      <c r="L27" s="1268"/>
      <c r="M27" s="260"/>
      <c r="N27" s="260"/>
      <c r="O27" s="260"/>
      <c r="P27" s="260"/>
      <c r="Q27" s="260"/>
      <c r="R27" s="260"/>
    </row>
    <row r="28" spans="2:18" ht="18.75" customHeight="1">
      <c r="B28" s="1229"/>
      <c r="C28" s="1239"/>
      <c r="D28" s="1236"/>
      <c r="E28" s="83"/>
      <c r="F28" s="1259"/>
      <c r="G28" s="1260"/>
      <c r="H28" s="1266"/>
      <c r="I28" s="1267"/>
      <c r="J28" s="1267"/>
      <c r="K28" s="1267"/>
      <c r="L28" s="1268"/>
      <c r="M28" s="260"/>
      <c r="N28" s="260"/>
      <c r="O28" s="260"/>
      <c r="P28" s="260"/>
      <c r="Q28" s="260"/>
      <c r="R28" s="260"/>
    </row>
    <row r="29" spans="2:18" ht="18.75" customHeight="1" thickBot="1">
      <c r="B29" s="1230"/>
      <c r="C29" s="1240"/>
      <c r="D29" s="1237"/>
      <c r="E29" s="87"/>
      <c r="F29" s="1272"/>
      <c r="G29" s="1273"/>
      <c r="H29" s="1274"/>
      <c r="I29" s="1275"/>
      <c r="J29" s="1275"/>
      <c r="K29" s="1275"/>
      <c r="L29" s="1276"/>
      <c r="M29" s="260"/>
      <c r="N29" s="260"/>
      <c r="O29" s="260"/>
      <c r="P29" s="260"/>
      <c r="Q29" s="260"/>
      <c r="R29" s="260"/>
    </row>
    <row r="30" spans="2:18" ht="12.75" customHeight="1">
      <c r="B30" t="s">
        <v>257</v>
      </c>
      <c r="C30" s="243"/>
      <c r="D30" s="158"/>
      <c r="E30" s="5"/>
      <c r="F30" s="5"/>
      <c r="G30" s="5"/>
      <c r="H30" s="243"/>
      <c r="I30" s="243"/>
      <c r="J30" s="243"/>
      <c r="K30" s="243"/>
      <c r="L30" s="243"/>
      <c r="Q30" s="1"/>
      <c r="R30" s="1"/>
    </row>
    <row r="31" spans="2:18" ht="12.75" customHeight="1">
      <c r="B31" t="s">
        <v>258</v>
      </c>
      <c r="C31" s="243"/>
      <c r="D31" s="158"/>
      <c r="E31" s="5"/>
      <c r="F31" s="5"/>
      <c r="G31" s="5"/>
      <c r="H31" s="243"/>
      <c r="I31" s="243"/>
      <c r="J31" s="243"/>
      <c r="K31" s="243"/>
      <c r="L31" s="243"/>
    </row>
    <row r="32" spans="2:18">
      <c r="B32" s="77"/>
      <c r="C32" s="77"/>
      <c r="D32" s="77"/>
      <c r="E32" s="77"/>
      <c r="F32" s="77"/>
      <c r="G32" s="77"/>
      <c r="H32" s="77"/>
      <c r="I32" s="77"/>
      <c r="J32" s="77"/>
      <c r="K32" s="77"/>
      <c r="L32" s="88"/>
    </row>
    <row r="33" spans="2:18">
      <c r="B33" s="77"/>
      <c r="C33" s="77"/>
      <c r="D33" s="77"/>
      <c r="E33" s="77"/>
      <c r="F33" s="77"/>
      <c r="G33" s="77"/>
      <c r="H33" s="77"/>
      <c r="I33" s="77"/>
      <c r="J33" s="77"/>
      <c r="K33" s="77"/>
      <c r="L33" s="88"/>
    </row>
    <row r="34" spans="2:18" s="258" customFormat="1" ht="18" customHeight="1">
      <c r="B34" s="314" t="s">
        <v>628</v>
      </c>
    </row>
    <row r="35" spans="2:18" ht="14.25" thickBot="1">
      <c r="C35" s="260"/>
      <c r="D35" s="260"/>
      <c r="E35" s="260"/>
      <c r="F35" s="259"/>
      <c r="G35" s="259"/>
      <c r="H35" s="259"/>
      <c r="I35" s="259"/>
      <c r="J35" s="259"/>
      <c r="K35" s="259"/>
      <c r="L35" s="259"/>
      <c r="M35" s="261"/>
      <c r="N35" s="262"/>
      <c r="O35" s="258"/>
      <c r="P35" s="258"/>
      <c r="Q35" s="258"/>
      <c r="R35" s="258"/>
    </row>
    <row r="36" spans="2:18">
      <c r="B36" s="1277"/>
      <c r="C36" s="1278"/>
      <c r="D36" s="1278"/>
      <c r="E36" s="1278"/>
      <c r="F36" s="1278"/>
      <c r="G36" s="1278"/>
      <c r="H36" s="1278"/>
      <c r="I36" s="1278"/>
      <c r="J36" s="1278"/>
      <c r="K36" s="1278"/>
      <c r="L36" s="1279"/>
      <c r="M36" s="313"/>
      <c r="N36" s="260"/>
      <c r="O36" s="260"/>
      <c r="P36" s="260"/>
      <c r="Q36" s="260"/>
      <c r="R36" s="260"/>
    </row>
    <row r="37" spans="2:18">
      <c r="B37" s="1280"/>
      <c r="C37" s="1281"/>
      <c r="D37" s="1281"/>
      <c r="E37" s="1281"/>
      <c r="F37" s="1281"/>
      <c r="G37" s="1281"/>
      <c r="H37" s="1281"/>
      <c r="I37" s="1281"/>
      <c r="J37" s="1281"/>
      <c r="K37" s="1281"/>
      <c r="L37" s="1282"/>
      <c r="M37" s="260"/>
      <c r="N37" s="260"/>
      <c r="O37" s="260"/>
      <c r="P37" s="260"/>
      <c r="Q37" s="260"/>
      <c r="R37" s="260"/>
    </row>
    <row r="38" spans="2:18">
      <c r="B38" s="1280"/>
      <c r="C38" s="1281"/>
      <c r="D38" s="1281"/>
      <c r="E38" s="1281"/>
      <c r="F38" s="1281"/>
      <c r="G38" s="1281"/>
      <c r="H38" s="1281"/>
      <c r="I38" s="1281"/>
      <c r="J38" s="1281"/>
      <c r="K38" s="1281"/>
      <c r="L38" s="1282"/>
      <c r="M38" s="313"/>
      <c r="N38" s="260"/>
      <c r="O38" s="260"/>
      <c r="P38" s="260"/>
      <c r="Q38" s="260"/>
      <c r="R38" s="260"/>
    </row>
    <row r="39" spans="2:18">
      <c r="B39" s="1280"/>
      <c r="C39" s="1281"/>
      <c r="D39" s="1281"/>
      <c r="E39" s="1281"/>
      <c r="F39" s="1281"/>
      <c r="G39" s="1281"/>
      <c r="H39" s="1281"/>
      <c r="I39" s="1281"/>
      <c r="J39" s="1281"/>
      <c r="K39" s="1281"/>
      <c r="L39" s="1282"/>
      <c r="Q39" s="1"/>
    </row>
    <row r="40" spans="2:18">
      <c r="B40" s="1280"/>
      <c r="C40" s="1281"/>
      <c r="D40" s="1281"/>
      <c r="E40" s="1281"/>
      <c r="F40" s="1281"/>
      <c r="G40" s="1281"/>
      <c r="H40" s="1281"/>
      <c r="I40" s="1281"/>
      <c r="J40" s="1281"/>
      <c r="K40" s="1281"/>
      <c r="L40" s="1282"/>
    </row>
    <row r="41" spans="2:18" s="258" customFormat="1" ht="23.25" customHeight="1">
      <c r="B41" s="1280"/>
      <c r="C41" s="1281"/>
      <c r="D41" s="1281"/>
      <c r="E41" s="1281"/>
      <c r="F41" s="1281"/>
      <c r="G41" s="1281"/>
      <c r="H41" s="1281"/>
      <c r="I41" s="1281"/>
      <c r="J41" s="1281"/>
      <c r="K41" s="1281"/>
      <c r="L41" s="1282"/>
    </row>
    <row r="42" spans="2:18" ht="14.25" thickBot="1">
      <c r="B42" s="1283"/>
      <c r="C42" s="1284"/>
      <c r="D42" s="1284"/>
      <c r="E42" s="1284"/>
      <c r="F42" s="1284"/>
      <c r="G42" s="1284"/>
      <c r="H42" s="1284"/>
      <c r="I42" s="1284"/>
      <c r="J42" s="1284"/>
      <c r="K42" s="1284"/>
      <c r="L42" s="1285"/>
    </row>
    <row r="44" spans="2:18">
      <c r="B44" s="5"/>
      <c r="C44" s="5"/>
      <c r="D44" s="5"/>
      <c r="E44" s="5"/>
    </row>
    <row r="45" spans="2:18" ht="18" customHeight="1">
      <c r="B45" s="314" t="s">
        <v>316</v>
      </c>
      <c r="C45" s="5"/>
      <c r="D45" s="5"/>
      <c r="E45" s="5"/>
    </row>
    <row r="46" spans="2:18">
      <c r="B46" s="5" t="s">
        <v>256</v>
      </c>
      <c r="C46" s="5"/>
      <c r="D46" s="5"/>
      <c r="E46" s="5"/>
    </row>
    <row r="47" spans="2:18">
      <c r="B47" s="260" t="s">
        <v>255</v>
      </c>
      <c r="C47" s="260"/>
      <c r="D47" s="260"/>
      <c r="E47" s="260"/>
      <c r="F47" s="258"/>
      <c r="G47" s="258"/>
      <c r="H47" s="258"/>
      <c r="I47" s="258"/>
      <c r="J47" s="258"/>
      <c r="K47" s="258"/>
      <c r="L47" s="258"/>
      <c r="M47" s="258"/>
      <c r="N47" s="258"/>
      <c r="O47" s="258"/>
      <c r="P47" s="258"/>
      <c r="Q47" s="258"/>
      <c r="R47" s="258"/>
    </row>
    <row r="48" spans="2:18" ht="14.25" thickBot="1">
      <c r="B48" s="260"/>
      <c r="C48" s="260"/>
      <c r="D48" s="260"/>
      <c r="E48" s="260"/>
      <c r="F48" s="258"/>
      <c r="G48" s="258"/>
      <c r="H48" s="258"/>
      <c r="I48" s="258"/>
      <c r="J48" s="258"/>
      <c r="K48" s="258"/>
      <c r="L48" s="258"/>
      <c r="M48" s="258"/>
      <c r="N48" s="258"/>
      <c r="O48" s="258"/>
      <c r="P48" s="258"/>
      <c r="Q48" s="258"/>
      <c r="R48" s="258"/>
    </row>
    <row r="49" spans="1:19">
      <c r="B49" s="251" t="s">
        <v>65</v>
      </c>
      <c r="C49" s="1246"/>
      <c r="D49" s="1246"/>
      <c r="E49" s="1246"/>
      <c r="F49" s="1231"/>
      <c r="G49" s="1292"/>
      <c r="H49" s="1293"/>
      <c r="I49" s="1293"/>
      <c r="J49" s="1293"/>
      <c r="K49" s="1293"/>
      <c r="L49" s="306" t="s">
        <v>315</v>
      </c>
      <c r="M49" s="315"/>
      <c r="N49" s="315"/>
      <c r="O49" s="315"/>
      <c r="P49" s="315"/>
      <c r="Q49" s="315"/>
      <c r="R49" s="315"/>
    </row>
    <row r="50" spans="1:19" ht="13.5" customHeight="1">
      <c r="B50" s="252"/>
      <c r="C50" s="1213" t="s">
        <v>313</v>
      </c>
      <c r="D50" s="1286"/>
      <c r="E50" s="1286"/>
      <c r="F50" s="1258"/>
      <c r="G50" s="1249"/>
      <c r="H50" s="1250"/>
      <c r="I50" s="1250"/>
      <c r="J50" s="1250"/>
      <c r="K50" s="1250"/>
      <c r="L50" s="1251"/>
      <c r="M50" s="315"/>
      <c r="N50" s="315"/>
      <c r="O50" s="315"/>
      <c r="P50" s="315"/>
      <c r="Q50" s="315"/>
      <c r="R50" s="315"/>
    </row>
    <row r="51" spans="1:19">
      <c r="B51" s="252"/>
      <c r="C51" s="1259"/>
      <c r="D51" s="1287"/>
      <c r="E51" s="1287"/>
      <c r="F51" s="1260"/>
      <c r="G51" s="1252"/>
      <c r="H51" s="1253"/>
      <c r="I51" s="1253"/>
      <c r="J51" s="1253"/>
      <c r="K51" s="1253"/>
      <c r="L51" s="1254"/>
      <c r="M51" s="315"/>
      <c r="N51" s="315"/>
      <c r="O51" s="315"/>
      <c r="P51" s="315"/>
      <c r="Q51" s="315"/>
      <c r="R51" s="315"/>
    </row>
    <row r="52" spans="1:19">
      <c r="B52" s="252"/>
      <c r="C52" s="1259"/>
      <c r="D52" s="1287"/>
      <c r="E52" s="1287"/>
      <c r="F52" s="1260"/>
      <c r="G52" s="1252"/>
      <c r="H52" s="1253"/>
      <c r="I52" s="1253"/>
      <c r="J52" s="1253"/>
      <c r="K52" s="1253"/>
      <c r="L52" s="1254"/>
      <c r="M52" s="315"/>
      <c r="N52" s="315"/>
      <c r="O52" s="315"/>
      <c r="P52" s="315"/>
      <c r="Q52" s="315"/>
      <c r="R52" s="315"/>
    </row>
    <row r="53" spans="1:19">
      <c r="B53" s="253"/>
      <c r="C53" s="1261"/>
      <c r="D53" s="1288"/>
      <c r="E53" s="1288"/>
      <c r="F53" s="1262"/>
      <c r="G53" s="1255"/>
      <c r="H53" s="1256"/>
      <c r="I53" s="1256"/>
      <c r="J53" s="1256"/>
      <c r="K53" s="1256"/>
      <c r="L53" s="1257"/>
      <c r="M53" s="315"/>
      <c r="N53" s="315"/>
      <c r="O53" s="315"/>
      <c r="P53" s="315"/>
      <c r="Q53" s="315"/>
      <c r="R53" s="315"/>
    </row>
    <row r="54" spans="1:19">
      <c r="B54" s="249" t="s">
        <v>66</v>
      </c>
      <c r="C54" s="1211"/>
      <c r="D54" s="1211"/>
      <c r="E54" s="1211"/>
      <c r="F54" s="1212"/>
      <c r="G54" s="1294"/>
      <c r="H54" s="1295"/>
      <c r="I54" s="1295"/>
      <c r="J54" s="1295"/>
      <c r="K54" s="1295"/>
      <c r="L54" s="307" t="s">
        <v>315</v>
      </c>
      <c r="M54" s="315"/>
      <c r="N54" s="315"/>
      <c r="O54" s="315"/>
      <c r="P54" s="315"/>
      <c r="Q54" s="315"/>
      <c r="R54" s="315"/>
    </row>
    <row r="55" spans="1:19">
      <c r="A55" s="309"/>
      <c r="B55" s="254"/>
      <c r="C55" s="1213" t="s">
        <v>313</v>
      </c>
      <c r="D55" s="1214"/>
      <c r="E55" s="1214"/>
      <c r="F55" s="1215"/>
      <c r="G55" s="1249"/>
      <c r="H55" s="1250"/>
      <c r="I55" s="1250"/>
      <c r="J55" s="1250"/>
      <c r="K55" s="1250"/>
      <c r="L55" s="1251"/>
      <c r="M55" s="315"/>
      <c r="N55" s="315"/>
      <c r="O55" s="315"/>
      <c r="P55" s="315"/>
      <c r="Q55" s="315"/>
      <c r="R55" s="315"/>
      <c r="S55" s="309"/>
    </row>
    <row r="56" spans="1:19">
      <c r="A56" s="309"/>
      <c r="B56" s="254"/>
      <c r="C56" s="1216"/>
      <c r="D56" s="1217"/>
      <c r="E56" s="1217"/>
      <c r="F56" s="1218"/>
      <c r="G56" s="1252"/>
      <c r="H56" s="1253"/>
      <c r="I56" s="1253"/>
      <c r="J56" s="1253"/>
      <c r="K56" s="1253"/>
      <c r="L56" s="1254"/>
      <c r="M56" s="315"/>
      <c r="N56" s="315"/>
      <c r="O56" s="315"/>
      <c r="P56" s="315"/>
      <c r="Q56" s="315"/>
      <c r="R56" s="315"/>
      <c r="S56" s="309"/>
    </row>
    <row r="57" spans="1:19">
      <c r="A57" s="309"/>
      <c r="B57" s="254"/>
      <c r="C57" s="1216"/>
      <c r="D57" s="1217"/>
      <c r="E57" s="1217"/>
      <c r="F57" s="1218"/>
      <c r="G57" s="1252"/>
      <c r="H57" s="1253"/>
      <c r="I57" s="1253"/>
      <c r="J57" s="1253"/>
      <c r="K57" s="1253"/>
      <c r="L57" s="1254"/>
      <c r="M57" s="315"/>
      <c r="N57" s="315"/>
      <c r="O57" s="315"/>
      <c r="P57" s="315"/>
      <c r="Q57" s="315"/>
      <c r="R57" s="315"/>
      <c r="S57" s="309"/>
    </row>
    <row r="58" spans="1:19">
      <c r="B58" s="253"/>
      <c r="C58" s="1219"/>
      <c r="D58" s="1220"/>
      <c r="E58" s="1220"/>
      <c r="F58" s="1221"/>
      <c r="G58" s="1255"/>
      <c r="H58" s="1256"/>
      <c r="I58" s="1256"/>
      <c r="J58" s="1256"/>
      <c r="K58" s="1256"/>
      <c r="L58" s="1257"/>
      <c r="M58" s="315"/>
      <c r="N58" s="315"/>
      <c r="O58" s="315"/>
      <c r="P58" s="315"/>
      <c r="Q58" s="315"/>
      <c r="R58" s="315"/>
      <c r="S58" s="47"/>
    </row>
    <row r="59" spans="1:19">
      <c r="B59" s="256" t="s">
        <v>67</v>
      </c>
      <c r="C59" s="1211"/>
      <c r="D59" s="1211"/>
      <c r="E59" s="1211"/>
      <c r="F59" s="1212"/>
      <c r="G59" s="1294"/>
      <c r="H59" s="1295"/>
      <c r="I59" s="1295"/>
      <c r="J59" s="1295"/>
      <c r="K59" s="1295"/>
      <c r="L59" s="307" t="s">
        <v>315</v>
      </c>
      <c r="M59" s="315"/>
      <c r="N59" s="315"/>
      <c r="O59" s="315"/>
      <c r="P59" s="315"/>
      <c r="Q59" s="315"/>
      <c r="R59" s="315"/>
    </row>
    <row r="60" spans="1:19">
      <c r="B60" s="252"/>
      <c r="C60" s="1213" t="s">
        <v>314</v>
      </c>
      <c r="D60" s="1214"/>
      <c r="E60" s="1214"/>
      <c r="F60" s="1215"/>
      <c r="G60" s="1249"/>
      <c r="H60" s="1250"/>
      <c r="I60" s="1250"/>
      <c r="J60" s="1250"/>
      <c r="K60" s="1250"/>
      <c r="L60" s="1251"/>
      <c r="M60" s="315"/>
      <c r="N60" s="315"/>
      <c r="O60" s="315"/>
      <c r="P60" s="315"/>
      <c r="Q60" s="315"/>
      <c r="R60" s="315"/>
    </row>
    <row r="61" spans="1:19">
      <c r="B61" s="252"/>
      <c r="C61" s="1216"/>
      <c r="D61" s="1217"/>
      <c r="E61" s="1217"/>
      <c r="F61" s="1218"/>
      <c r="G61" s="1252"/>
      <c r="H61" s="1253"/>
      <c r="I61" s="1253"/>
      <c r="J61" s="1253"/>
      <c r="K61" s="1253"/>
      <c r="L61" s="1254"/>
      <c r="M61" s="315"/>
      <c r="N61" s="315"/>
      <c r="O61" s="315"/>
      <c r="P61" s="315"/>
      <c r="Q61" s="315"/>
      <c r="R61" s="315"/>
    </row>
    <row r="62" spans="1:19">
      <c r="B62" s="252"/>
      <c r="C62" s="1216"/>
      <c r="D62" s="1217"/>
      <c r="E62" s="1217"/>
      <c r="F62" s="1218"/>
      <c r="G62" s="1252"/>
      <c r="H62" s="1253"/>
      <c r="I62" s="1253"/>
      <c r="J62" s="1253"/>
      <c r="K62" s="1253"/>
      <c r="L62" s="1254"/>
      <c r="M62" s="315"/>
      <c r="N62" s="315"/>
      <c r="O62" s="315"/>
      <c r="P62" s="315"/>
      <c r="Q62" s="315"/>
      <c r="R62" s="315"/>
    </row>
    <row r="63" spans="1:19" ht="14.25" thickBot="1">
      <c r="B63" s="255"/>
      <c r="C63" s="1222"/>
      <c r="D63" s="1223"/>
      <c r="E63" s="1223"/>
      <c r="F63" s="1224"/>
      <c r="G63" s="1289"/>
      <c r="H63" s="1290"/>
      <c r="I63" s="1290"/>
      <c r="J63" s="1290"/>
      <c r="K63" s="1290"/>
      <c r="L63" s="1291"/>
      <c r="M63" s="315"/>
      <c r="N63" s="315"/>
      <c r="O63" s="315"/>
      <c r="P63" s="315"/>
      <c r="Q63" s="315"/>
      <c r="R63" s="315"/>
    </row>
    <row r="64" spans="1:19">
      <c r="B64" t="s">
        <v>259</v>
      </c>
    </row>
    <row r="66" spans="1:12">
      <c r="A66" s="1225" t="s">
        <v>813</v>
      </c>
      <c r="B66" s="1225"/>
      <c r="C66" s="1225"/>
      <c r="D66" s="1225"/>
      <c r="E66" s="1225"/>
      <c r="F66" s="1225"/>
      <c r="G66" s="1225"/>
      <c r="H66" s="1225"/>
      <c r="I66" s="1225"/>
      <c r="J66" s="1225"/>
      <c r="K66" s="1225"/>
      <c r="L66" s="1225"/>
    </row>
    <row r="67" spans="1:12">
      <c r="L67" s="369" t="str">
        <f>様式7!$F$4</f>
        <v>○○○○○○○○○○○ＥＳＣＯ事業</v>
      </c>
    </row>
  </sheetData>
  <mergeCells count="35">
    <mergeCell ref="G55:L58"/>
    <mergeCell ref="G60:L63"/>
    <mergeCell ref="G49:K49"/>
    <mergeCell ref="G54:K54"/>
    <mergeCell ref="G59:K59"/>
    <mergeCell ref="H25:K25"/>
    <mergeCell ref="C49:F49"/>
    <mergeCell ref="C54:F54"/>
    <mergeCell ref="A3:L3"/>
    <mergeCell ref="K1:L1"/>
    <mergeCell ref="G50:L53"/>
    <mergeCell ref="F16:G19"/>
    <mergeCell ref="H16:L19"/>
    <mergeCell ref="F21:G24"/>
    <mergeCell ref="H21:L24"/>
    <mergeCell ref="F26:G29"/>
    <mergeCell ref="H26:L29"/>
    <mergeCell ref="B36:L42"/>
    <mergeCell ref="C50:F53"/>
    <mergeCell ref="C59:F59"/>
    <mergeCell ref="C55:F58"/>
    <mergeCell ref="C60:F63"/>
    <mergeCell ref="A66:L66"/>
    <mergeCell ref="K7:L7"/>
    <mergeCell ref="B7:B9"/>
    <mergeCell ref="E7:F7"/>
    <mergeCell ref="C7:C9"/>
    <mergeCell ref="D7:D9"/>
    <mergeCell ref="G7:H7"/>
    <mergeCell ref="I7:J7"/>
    <mergeCell ref="D15:D29"/>
    <mergeCell ref="C15:C29"/>
    <mergeCell ref="H15:K15"/>
    <mergeCell ref="B15:B29"/>
    <mergeCell ref="H20:K20"/>
  </mergeCells>
  <phoneticPr fontId="5"/>
  <pageMargins left="0.51181102362204722" right="0.51181102362204722" top="0.94488188976377963" bottom="0.55118110236220474" header="0" footer="0"/>
  <pageSetup paperSize="9" scale="75"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P42"/>
  <sheetViews>
    <sheetView view="pageBreakPreview" zoomScaleNormal="85" zoomScaleSheetLayoutView="100" workbookViewId="0">
      <selection activeCell="O42" sqref="O42"/>
    </sheetView>
  </sheetViews>
  <sheetFormatPr defaultRowHeight="18.75"/>
  <cols>
    <col min="1" max="16" width="5.5" style="12" customWidth="1"/>
    <col min="17" max="16384" width="9" style="12"/>
  </cols>
  <sheetData>
    <row r="1" spans="1:16" ht="22.5" customHeight="1">
      <c r="A1" s="90"/>
      <c r="B1" s="90"/>
      <c r="C1" s="90"/>
      <c r="D1" s="90"/>
      <c r="E1" s="90"/>
      <c r="F1" s="90"/>
      <c r="G1" s="90"/>
      <c r="H1" s="90"/>
      <c r="I1" s="90"/>
      <c r="J1" s="90"/>
      <c r="K1" s="90"/>
      <c r="L1" s="90"/>
      <c r="M1" s="90"/>
      <c r="N1" s="1298" t="s">
        <v>422</v>
      </c>
      <c r="O1" s="1299"/>
      <c r="P1" s="90"/>
    </row>
    <row r="2" spans="1:16" ht="15" customHeight="1">
      <c r="A2" s="90"/>
      <c r="B2" s="90"/>
      <c r="C2" s="90"/>
      <c r="D2" s="90"/>
      <c r="E2" s="90"/>
      <c r="F2" s="90"/>
      <c r="G2" s="90"/>
      <c r="H2" s="90"/>
      <c r="I2" s="90"/>
      <c r="J2" s="90"/>
      <c r="K2" s="90"/>
      <c r="L2" s="90"/>
      <c r="M2" s="90"/>
      <c r="P2" s="90"/>
    </row>
    <row r="3" spans="1:16" ht="24" customHeight="1">
      <c r="A3" s="413"/>
      <c r="B3" s="413"/>
      <c r="C3" s="413"/>
      <c r="D3" s="413"/>
      <c r="E3" s="413"/>
      <c r="F3" s="413"/>
      <c r="G3" s="413"/>
      <c r="H3" s="413"/>
      <c r="I3" s="413"/>
      <c r="J3" s="413"/>
      <c r="K3" s="413"/>
      <c r="L3" s="413"/>
      <c r="M3" s="413"/>
      <c r="N3" s="413"/>
      <c r="O3" s="413"/>
    </row>
    <row r="4" spans="1:16">
      <c r="A4" s="91"/>
      <c r="B4" s="91"/>
      <c r="C4" s="91"/>
      <c r="D4" s="91"/>
      <c r="E4" s="91"/>
      <c r="F4" s="91"/>
      <c r="G4" s="91"/>
      <c r="H4" s="91"/>
      <c r="I4" s="91"/>
      <c r="J4" s="91"/>
      <c r="K4" s="91"/>
      <c r="L4" s="91"/>
      <c r="M4" s="91"/>
      <c r="N4" s="91"/>
      <c r="O4" s="91"/>
      <c r="P4" s="91"/>
    </row>
    <row r="5" spans="1:16">
      <c r="A5" s="91"/>
      <c r="B5" s="91"/>
      <c r="C5" s="91"/>
      <c r="D5" s="91"/>
      <c r="E5" s="91"/>
      <c r="F5" s="91"/>
      <c r="G5" s="91"/>
      <c r="H5" s="91"/>
      <c r="I5" s="91"/>
      <c r="J5" s="91"/>
      <c r="K5" s="91"/>
      <c r="L5" s="91"/>
      <c r="M5" s="91"/>
      <c r="N5" s="91"/>
      <c r="O5" s="91"/>
      <c r="P5" s="91"/>
    </row>
    <row r="6" spans="1:16">
      <c r="A6" s="90"/>
      <c r="B6" s="90"/>
      <c r="C6" s="90"/>
      <c r="D6" s="90"/>
      <c r="E6" s="90"/>
      <c r="F6" s="90"/>
      <c r="G6" s="90"/>
      <c r="H6" s="90"/>
      <c r="I6" s="90"/>
      <c r="J6" s="90"/>
      <c r="K6" s="90"/>
      <c r="L6" s="90"/>
      <c r="M6" s="90"/>
      <c r="N6" s="90"/>
      <c r="O6" s="90"/>
      <c r="P6" s="90"/>
    </row>
    <row r="7" spans="1:16" ht="24" customHeight="1">
      <c r="A7" s="1297" t="s">
        <v>641</v>
      </c>
      <c r="B7" s="1297"/>
      <c r="C7" s="1297"/>
      <c r="D7" s="1297"/>
      <c r="E7" s="1297"/>
      <c r="F7" s="1297"/>
      <c r="G7" s="1297"/>
      <c r="H7" s="1297"/>
      <c r="I7" s="1297"/>
      <c r="J7" s="1297"/>
      <c r="K7" s="1297"/>
      <c r="L7" s="1297"/>
      <c r="M7" s="1297"/>
      <c r="N7" s="1297"/>
      <c r="O7" s="1297"/>
    </row>
    <row r="8" spans="1:16">
      <c r="A8" s="426"/>
      <c r="B8" s="426"/>
      <c r="C8" s="426"/>
      <c r="D8" s="426"/>
      <c r="E8" s="426"/>
      <c r="F8" s="426"/>
      <c r="G8" s="426"/>
      <c r="H8" s="426"/>
      <c r="I8" s="426"/>
      <c r="J8" s="426"/>
      <c r="K8" s="426"/>
      <c r="L8" s="426"/>
      <c r="M8" s="426"/>
      <c r="N8" s="426"/>
      <c r="O8" s="426"/>
      <c r="P8" s="92"/>
    </row>
    <row r="9" spans="1:16">
      <c r="A9" s="413"/>
      <c r="B9" s="413"/>
      <c r="C9" s="413"/>
      <c r="D9" s="413"/>
      <c r="E9" s="413"/>
      <c r="F9" s="427"/>
      <c r="G9" s="427"/>
      <c r="H9" s="413"/>
      <c r="I9" s="413"/>
      <c r="J9" s="413"/>
      <c r="K9" s="413"/>
      <c r="L9" s="413"/>
      <c r="M9" s="413"/>
      <c r="N9" s="413"/>
      <c r="O9" s="413"/>
      <c r="P9" s="93"/>
    </row>
    <row r="10" spans="1:16">
      <c r="A10" s="426"/>
      <c r="B10" s="426"/>
      <c r="C10" s="426"/>
      <c r="D10" s="426"/>
      <c r="E10" s="426"/>
      <c r="H10" s="426"/>
      <c r="I10" s="426"/>
      <c r="J10" s="426"/>
      <c r="K10" s="426"/>
      <c r="L10" s="426"/>
      <c r="M10" s="426"/>
      <c r="N10" s="426"/>
      <c r="O10" s="426"/>
      <c r="P10" s="92"/>
    </row>
    <row r="11" spans="1:16">
      <c r="A11" s="45"/>
      <c r="B11" s="45"/>
      <c r="C11" s="45"/>
      <c r="D11" s="45"/>
      <c r="E11" s="45"/>
      <c r="F11" s="415">
        <v>1</v>
      </c>
      <c r="G11" s="414" t="s">
        <v>271</v>
      </c>
      <c r="H11" s="45"/>
      <c r="I11" s="45"/>
      <c r="J11" s="45"/>
      <c r="K11" s="45"/>
      <c r="L11" s="45"/>
      <c r="M11" s="45"/>
      <c r="N11" s="45"/>
      <c r="O11" s="45"/>
      <c r="P11" s="92"/>
    </row>
    <row r="12" spans="1:16">
      <c r="A12" s="45"/>
      <c r="B12" s="45"/>
      <c r="C12" s="45"/>
      <c r="D12" s="45"/>
      <c r="E12" s="45"/>
      <c r="F12" s="416"/>
      <c r="G12" s="416"/>
      <c r="H12" s="45"/>
      <c r="I12" s="45"/>
      <c r="J12" s="45"/>
      <c r="K12" s="45"/>
      <c r="L12" s="45"/>
      <c r="M12" s="45"/>
      <c r="N12" s="45"/>
      <c r="O12" s="45"/>
      <c r="P12" s="92"/>
    </row>
    <row r="13" spans="1:16">
      <c r="A13" s="45"/>
      <c r="B13" s="45"/>
      <c r="C13" s="45"/>
      <c r="D13" s="45"/>
      <c r="E13" s="45"/>
      <c r="F13" s="425">
        <v>2</v>
      </c>
      <c r="G13" s="416" t="s">
        <v>272</v>
      </c>
      <c r="H13" s="45"/>
      <c r="I13" s="45"/>
      <c r="J13" s="45"/>
      <c r="K13" s="45"/>
      <c r="L13" s="45"/>
      <c r="M13" s="45"/>
      <c r="N13" s="45"/>
      <c r="O13" s="45"/>
      <c r="P13" s="92"/>
    </row>
    <row r="14" spans="1:16">
      <c r="A14" s="45"/>
      <c r="B14" s="45"/>
      <c r="C14" s="45"/>
      <c r="D14" s="45"/>
      <c r="E14" s="45"/>
      <c r="F14" s="424"/>
      <c r="G14" s="424"/>
      <c r="H14" s="45"/>
      <c r="I14" s="45"/>
      <c r="J14" s="45"/>
      <c r="K14" s="45"/>
      <c r="L14" s="45"/>
      <c r="M14" s="45"/>
      <c r="N14" s="45"/>
      <c r="O14" s="45"/>
      <c r="P14" s="92"/>
    </row>
    <row r="15" spans="1:16">
      <c r="A15" s="45"/>
      <c r="B15" s="45"/>
      <c r="C15" s="45"/>
      <c r="D15" s="45"/>
      <c r="E15" s="45"/>
      <c r="F15" s="415">
        <v>3</v>
      </c>
      <c r="G15" s="416" t="s">
        <v>411</v>
      </c>
      <c r="H15" s="45"/>
      <c r="I15" s="45"/>
      <c r="J15" s="45"/>
      <c r="K15" s="45"/>
      <c r="L15" s="45"/>
      <c r="M15" s="45"/>
      <c r="N15" s="45"/>
      <c r="O15" s="45"/>
      <c r="P15" s="92"/>
    </row>
    <row r="16" spans="1:16">
      <c r="P16" s="92"/>
    </row>
    <row r="17" spans="1:16">
      <c r="A17" s="426"/>
      <c r="B17" s="426"/>
      <c r="C17" s="426"/>
      <c r="D17" s="426"/>
      <c r="E17" s="426"/>
      <c r="F17" s="426"/>
      <c r="G17" s="426"/>
      <c r="H17" s="426"/>
      <c r="I17" s="426"/>
      <c r="J17" s="426"/>
      <c r="K17" s="426"/>
      <c r="L17" s="426"/>
      <c r="M17" s="426"/>
      <c r="N17" s="426"/>
      <c r="O17" s="426"/>
      <c r="P17" s="92"/>
    </row>
    <row r="18" spans="1:16">
      <c r="A18" s="413"/>
      <c r="B18" s="413"/>
      <c r="C18" s="413"/>
      <c r="I18" s="413"/>
      <c r="J18" s="413"/>
      <c r="K18" s="413"/>
      <c r="L18" s="413"/>
      <c r="M18" s="413"/>
      <c r="N18" s="413"/>
      <c r="O18" s="413"/>
      <c r="P18" s="90"/>
    </row>
    <row r="19" spans="1:16" s="90" customFormat="1">
      <c r="A19" s="426"/>
      <c r="B19" s="426"/>
      <c r="C19" s="426"/>
      <c r="I19" s="426"/>
      <c r="J19" s="426"/>
      <c r="K19" s="426"/>
      <c r="L19" s="426"/>
      <c r="M19" s="426"/>
      <c r="N19" s="426"/>
      <c r="O19" s="426"/>
    </row>
    <row r="20" spans="1:16">
      <c r="A20" s="426"/>
      <c r="B20" s="426"/>
      <c r="C20" s="426"/>
      <c r="I20" s="426"/>
      <c r="J20" s="426"/>
      <c r="K20" s="426"/>
      <c r="L20" s="426"/>
      <c r="M20" s="426"/>
      <c r="N20" s="426"/>
      <c r="O20" s="426"/>
      <c r="P20" s="90"/>
    </row>
    <row r="21" spans="1:16">
      <c r="A21" s="90"/>
      <c r="B21" s="90"/>
      <c r="C21" s="90"/>
      <c r="D21" s="90"/>
      <c r="E21" s="90"/>
      <c r="H21" s="90"/>
      <c r="I21" s="90"/>
      <c r="J21" s="90"/>
      <c r="K21" s="90"/>
      <c r="L21" s="90"/>
      <c r="M21" s="90"/>
      <c r="N21" s="90"/>
      <c r="O21" s="90"/>
      <c r="P21" s="90"/>
    </row>
    <row r="22" spans="1:16">
      <c r="A22" s="90"/>
      <c r="B22" s="90"/>
      <c r="C22" s="90"/>
      <c r="D22" s="90"/>
      <c r="E22" s="90"/>
      <c r="H22" s="90"/>
      <c r="I22" s="90"/>
      <c r="J22" s="90"/>
      <c r="K22" s="90"/>
      <c r="L22" s="90"/>
      <c r="M22" s="90"/>
      <c r="N22" s="90"/>
      <c r="O22" s="90"/>
      <c r="P22" s="90"/>
    </row>
    <row r="23" spans="1:16">
      <c r="A23" s="90"/>
      <c r="B23" s="90"/>
      <c r="C23" s="90"/>
      <c r="D23" s="90"/>
      <c r="E23" s="90"/>
      <c r="F23" s="90"/>
      <c r="G23" s="90"/>
      <c r="H23" s="90"/>
      <c r="I23" s="90"/>
      <c r="J23" s="90"/>
      <c r="K23" s="90"/>
      <c r="L23" s="90"/>
      <c r="M23" s="90"/>
      <c r="N23" s="90"/>
      <c r="O23" s="90"/>
      <c r="P23" s="90"/>
    </row>
    <row r="24" spans="1:16">
      <c r="A24" s="90"/>
      <c r="B24" s="90"/>
      <c r="C24" s="90"/>
      <c r="D24" s="90"/>
      <c r="E24" s="90"/>
      <c r="F24" s="90"/>
      <c r="G24" s="90"/>
      <c r="H24" s="90"/>
      <c r="I24" s="90"/>
      <c r="J24" s="90"/>
      <c r="K24" s="90"/>
      <c r="L24" s="90"/>
      <c r="M24" s="90"/>
      <c r="N24" s="90"/>
      <c r="O24" s="90"/>
      <c r="P24" s="90"/>
    </row>
    <row r="25" spans="1:16">
      <c r="A25" s="90"/>
      <c r="B25" s="90"/>
      <c r="C25" s="90"/>
      <c r="D25" s="90"/>
      <c r="E25" s="90"/>
      <c r="F25" s="90"/>
      <c r="G25" s="90"/>
      <c r="H25" s="90"/>
      <c r="I25" s="90"/>
      <c r="J25" s="90"/>
      <c r="K25" s="90"/>
      <c r="L25" s="90"/>
      <c r="M25" s="90"/>
      <c r="N25" s="90"/>
      <c r="O25" s="90"/>
      <c r="P25" s="90"/>
    </row>
    <row r="26" spans="1:16" ht="18.75" customHeight="1">
      <c r="A26" s="90"/>
      <c r="B26" s="90"/>
      <c r="C26" s="90"/>
      <c r="D26" s="90"/>
      <c r="E26" s="90"/>
      <c r="F26" s="90"/>
      <c r="G26" s="90"/>
      <c r="H26" s="90"/>
      <c r="I26" s="90"/>
      <c r="J26" s="90"/>
      <c r="K26" s="90"/>
      <c r="L26" s="90"/>
      <c r="M26" s="90"/>
      <c r="N26" s="90"/>
      <c r="O26" s="90"/>
      <c r="P26" s="90"/>
    </row>
    <row r="27" spans="1:16">
      <c r="A27" s="90"/>
      <c r="B27" s="90"/>
      <c r="C27" s="90"/>
      <c r="D27" s="90"/>
      <c r="E27" s="90"/>
      <c r="F27" s="90"/>
      <c r="G27" s="90"/>
      <c r="H27" s="90"/>
      <c r="I27" s="90"/>
      <c r="J27" s="90"/>
      <c r="K27" s="90"/>
      <c r="L27" s="90"/>
      <c r="M27" s="90"/>
      <c r="N27" s="90"/>
      <c r="O27" s="90"/>
      <c r="P27" s="90"/>
    </row>
    <row r="28" spans="1:16">
      <c r="A28" s="426"/>
      <c r="B28" s="426"/>
      <c r="C28" s="426"/>
      <c r="D28" s="426"/>
      <c r="E28" s="426"/>
      <c r="F28" s="426"/>
      <c r="G28" s="426"/>
      <c r="H28" s="426"/>
      <c r="I28" s="426"/>
      <c r="J28" s="426"/>
      <c r="K28" s="426"/>
      <c r="L28" s="426"/>
      <c r="M28" s="426"/>
      <c r="N28" s="426"/>
      <c r="O28" s="426"/>
      <c r="P28" s="92"/>
    </row>
    <row r="29" spans="1:16">
      <c r="A29" s="426"/>
      <c r="B29" s="426"/>
      <c r="C29" s="426"/>
      <c r="D29" s="426"/>
      <c r="E29" s="426"/>
      <c r="F29" s="426"/>
      <c r="G29" s="426"/>
      <c r="H29" s="426"/>
      <c r="I29" s="426"/>
      <c r="J29" s="426"/>
      <c r="K29" s="426"/>
      <c r="L29" s="426"/>
      <c r="M29" s="426"/>
      <c r="N29" s="426"/>
      <c r="O29" s="426"/>
      <c r="P29" s="92"/>
    </row>
    <row r="30" spans="1:16">
      <c r="A30" s="426"/>
      <c r="B30" s="426"/>
      <c r="C30" s="426"/>
      <c r="D30" s="426"/>
      <c r="E30" s="426"/>
      <c r="F30" s="426"/>
      <c r="G30" s="426"/>
      <c r="H30" s="426"/>
      <c r="I30" s="426"/>
      <c r="J30" s="426"/>
      <c r="K30" s="426"/>
      <c r="L30" s="426"/>
      <c r="M30" s="426"/>
      <c r="N30" s="426"/>
      <c r="O30" s="426"/>
      <c r="P30" s="92"/>
    </row>
    <row r="31" spans="1:16">
      <c r="A31" s="90"/>
      <c r="B31" s="90"/>
      <c r="C31" s="90"/>
      <c r="D31" s="90"/>
      <c r="E31" s="90"/>
      <c r="F31" s="90"/>
      <c r="G31" s="90"/>
      <c r="H31" s="90"/>
      <c r="I31" s="90"/>
      <c r="J31" s="90"/>
      <c r="K31" s="90"/>
      <c r="L31" s="90"/>
      <c r="M31" s="90"/>
      <c r="N31" s="90"/>
      <c r="O31" s="90"/>
      <c r="P31" s="90"/>
    </row>
    <row r="32" spans="1:16">
      <c r="A32" s="90"/>
      <c r="B32" s="90"/>
      <c r="C32" s="90"/>
      <c r="D32" s="90"/>
      <c r="E32" s="90"/>
      <c r="F32" s="90"/>
      <c r="G32" s="90"/>
      <c r="H32" s="90"/>
      <c r="I32" s="90"/>
      <c r="J32" s="90"/>
      <c r="K32" s="90"/>
      <c r="L32" s="90"/>
      <c r="M32" s="90"/>
      <c r="N32" s="90"/>
      <c r="O32" s="90"/>
      <c r="P32" s="90"/>
    </row>
    <row r="33" spans="1:16">
      <c r="A33" s="90"/>
      <c r="B33" s="90"/>
      <c r="C33" s="90"/>
      <c r="D33" s="90"/>
      <c r="E33" s="90"/>
      <c r="F33" s="90"/>
      <c r="G33" s="90"/>
      <c r="H33" s="90"/>
      <c r="I33" s="90"/>
      <c r="J33" s="90"/>
      <c r="K33" s="90"/>
      <c r="L33" s="90"/>
      <c r="M33" s="90"/>
      <c r="N33" s="90"/>
      <c r="O33" s="90"/>
      <c r="P33" s="90"/>
    </row>
    <row r="41" spans="1:16">
      <c r="A41" s="1296" t="s">
        <v>812</v>
      </c>
      <c r="B41" s="1296"/>
      <c r="C41" s="1296"/>
      <c r="D41" s="1296"/>
      <c r="E41" s="1296"/>
      <c r="F41" s="1296"/>
      <c r="G41" s="1296"/>
      <c r="H41" s="1296"/>
      <c r="I41" s="1296"/>
      <c r="J41" s="1296"/>
      <c r="K41" s="1296"/>
      <c r="L41" s="1296"/>
      <c r="M41" s="1296"/>
      <c r="N41" s="1296"/>
      <c r="O41" s="1296"/>
    </row>
    <row r="42" spans="1:16">
      <c r="O42" s="9" t="str">
        <f>様式7!$F$4</f>
        <v>○○○○○○○○○○○ＥＳＣＯ事業</v>
      </c>
    </row>
  </sheetData>
  <mergeCells count="3">
    <mergeCell ref="A41:O41"/>
    <mergeCell ref="A7:O7"/>
    <mergeCell ref="N1:O1"/>
  </mergeCells>
  <phoneticPr fontId="5"/>
  <pageMargins left="0.98425196850393704" right="0.59055118110236227" top="0.78740157480314965" bottom="0.78740157480314965" header="0" footer="0"/>
  <pageSetup paperSize="9" orientation="portrait" cellComments="asDisplayed"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J57"/>
  <sheetViews>
    <sheetView view="pageBreakPreview" zoomScaleNormal="85" zoomScaleSheetLayoutView="100" workbookViewId="0">
      <selection activeCell="J39" sqref="J39"/>
    </sheetView>
  </sheetViews>
  <sheetFormatPr defaultRowHeight="13.5"/>
  <cols>
    <col min="1" max="1" width="2.625" customWidth="1"/>
    <col min="10" max="10" width="11.375" customWidth="1"/>
    <col min="11" max="11" width="2.625" customWidth="1"/>
  </cols>
  <sheetData>
    <row r="1" spans="1:10" ht="16.5" customHeight="1">
      <c r="A1" s="296"/>
      <c r="B1" s="296"/>
      <c r="C1" s="296"/>
      <c r="D1" s="296"/>
      <c r="E1" s="296"/>
      <c r="F1" s="296"/>
      <c r="G1" s="296"/>
      <c r="H1" s="296"/>
      <c r="I1" s="296"/>
      <c r="J1" s="417" t="s">
        <v>68</v>
      </c>
    </row>
    <row r="2" spans="1:10" ht="28.5" customHeight="1">
      <c r="A2" s="1300" t="s">
        <v>671</v>
      </c>
      <c r="B2" s="1300"/>
      <c r="C2" s="1300"/>
      <c r="D2" s="1300"/>
      <c r="E2" s="1300"/>
      <c r="F2" s="1300"/>
      <c r="G2" s="1300"/>
      <c r="H2" s="1300"/>
      <c r="I2" s="1300"/>
      <c r="J2" s="1300"/>
    </row>
    <row r="3" spans="1:10" ht="18.75" customHeight="1">
      <c r="A3" s="297" t="s">
        <v>273</v>
      </c>
      <c r="B3" s="94"/>
      <c r="C3" s="418"/>
      <c r="D3" s="418"/>
      <c r="E3" s="418"/>
      <c r="F3" s="418"/>
      <c r="G3" s="418"/>
      <c r="H3" s="418"/>
      <c r="I3" s="418"/>
      <c r="J3" s="418"/>
    </row>
    <row r="4" spans="1:10" ht="21" customHeight="1">
      <c r="A4" s="1302"/>
      <c r="B4" s="1303"/>
      <c r="C4" s="1303"/>
      <c r="D4" s="1303"/>
      <c r="E4" s="1303"/>
      <c r="F4" s="1303"/>
      <c r="G4" s="1303"/>
      <c r="H4" s="1303"/>
      <c r="I4" s="1303"/>
      <c r="J4" s="1304"/>
    </row>
    <row r="5" spans="1:10" ht="21" customHeight="1">
      <c r="A5" s="1305"/>
      <c r="B5" s="1306"/>
      <c r="C5" s="1306"/>
      <c r="D5" s="1306"/>
      <c r="E5" s="1306"/>
      <c r="F5" s="1306"/>
      <c r="G5" s="1306"/>
      <c r="H5" s="1306"/>
      <c r="I5" s="1306"/>
      <c r="J5" s="1307"/>
    </row>
    <row r="6" spans="1:10" ht="21" customHeight="1">
      <c r="A6" s="1305"/>
      <c r="B6" s="1306"/>
      <c r="C6" s="1306"/>
      <c r="D6" s="1306"/>
      <c r="E6" s="1306"/>
      <c r="F6" s="1306"/>
      <c r="G6" s="1306"/>
      <c r="H6" s="1306"/>
      <c r="I6" s="1306"/>
      <c r="J6" s="1307"/>
    </row>
    <row r="7" spans="1:10" ht="21" customHeight="1">
      <c r="A7" s="1305"/>
      <c r="B7" s="1306"/>
      <c r="C7" s="1306"/>
      <c r="D7" s="1306"/>
      <c r="E7" s="1306"/>
      <c r="F7" s="1306"/>
      <c r="G7" s="1306"/>
      <c r="H7" s="1306"/>
      <c r="I7" s="1306"/>
      <c r="J7" s="1307"/>
    </row>
    <row r="8" spans="1:10" ht="21" customHeight="1">
      <c r="A8" s="1305"/>
      <c r="B8" s="1306"/>
      <c r="C8" s="1306"/>
      <c r="D8" s="1306"/>
      <c r="E8" s="1306"/>
      <c r="F8" s="1306"/>
      <c r="G8" s="1306"/>
      <c r="H8" s="1306"/>
      <c r="I8" s="1306"/>
      <c r="J8" s="1307"/>
    </row>
    <row r="9" spans="1:10" ht="21" customHeight="1">
      <c r="A9" s="1305"/>
      <c r="B9" s="1306"/>
      <c r="C9" s="1306"/>
      <c r="D9" s="1306"/>
      <c r="E9" s="1306"/>
      <c r="F9" s="1306"/>
      <c r="G9" s="1306"/>
      <c r="H9" s="1306"/>
      <c r="I9" s="1306"/>
      <c r="J9" s="1307"/>
    </row>
    <row r="10" spans="1:10" ht="21" customHeight="1">
      <c r="A10" s="1305"/>
      <c r="B10" s="1306"/>
      <c r="C10" s="1306"/>
      <c r="D10" s="1306"/>
      <c r="E10" s="1306"/>
      <c r="F10" s="1306"/>
      <c r="G10" s="1306"/>
      <c r="H10" s="1306"/>
      <c r="I10" s="1306"/>
      <c r="J10" s="1307"/>
    </row>
    <row r="11" spans="1:10" ht="21" customHeight="1">
      <c r="A11" s="1305"/>
      <c r="B11" s="1306"/>
      <c r="C11" s="1306"/>
      <c r="D11" s="1306"/>
      <c r="E11" s="1306"/>
      <c r="F11" s="1306"/>
      <c r="G11" s="1306"/>
      <c r="H11" s="1306"/>
      <c r="I11" s="1306"/>
      <c r="J11" s="1307"/>
    </row>
    <row r="12" spans="1:10" ht="21" customHeight="1">
      <c r="A12" s="1308"/>
      <c r="B12" s="1309"/>
      <c r="C12" s="1309"/>
      <c r="D12" s="1309"/>
      <c r="E12" s="1309"/>
      <c r="F12" s="1309"/>
      <c r="G12" s="1309"/>
      <c r="H12" s="1309"/>
      <c r="I12" s="1309"/>
      <c r="J12" s="1310"/>
    </row>
    <row r="13" spans="1:10" ht="11.25" customHeight="1">
      <c r="A13" s="94"/>
      <c r="B13" s="94"/>
      <c r="C13" s="94"/>
      <c r="D13" s="94"/>
      <c r="E13" s="94"/>
      <c r="F13" s="94"/>
      <c r="G13" s="94"/>
      <c r="H13" s="94"/>
      <c r="I13" s="94"/>
      <c r="J13" s="94"/>
    </row>
    <row r="14" spans="1:10" ht="21" customHeight="1">
      <c r="A14" s="297" t="s">
        <v>642</v>
      </c>
      <c r="B14" s="94"/>
      <c r="C14" s="94"/>
      <c r="D14" s="94"/>
      <c r="E14" s="94"/>
      <c r="F14" s="94"/>
      <c r="G14" s="94"/>
      <c r="H14" s="94"/>
      <c r="I14" s="94"/>
      <c r="J14" s="94"/>
    </row>
    <row r="15" spans="1:10" ht="21" customHeight="1">
      <c r="A15" s="1302"/>
      <c r="B15" s="1303"/>
      <c r="C15" s="1303"/>
      <c r="D15" s="1303"/>
      <c r="E15" s="1303"/>
      <c r="F15" s="1303"/>
      <c r="G15" s="1303"/>
      <c r="H15" s="1303"/>
      <c r="I15" s="1303"/>
      <c r="J15" s="1304"/>
    </row>
    <row r="16" spans="1:10" ht="21" customHeight="1">
      <c r="A16" s="1305"/>
      <c r="B16" s="1306"/>
      <c r="C16" s="1306"/>
      <c r="D16" s="1306"/>
      <c r="E16" s="1306"/>
      <c r="F16" s="1306"/>
      <c r="G16" s="1306"/>
      <c r="H16" s="1306"/>
      <c r="I16" s="1306"/>
      <c r="J16" s="1307"/>
    </row>
    <row r="17" spans="1:10" ht="21" customHeight="1">
      <c r="A17" s="1305"/>
      <c r="B17" s="1306"/>
      <c r="C17" s="1306"/>
      <c r="D17" s="1306"/>
      <c r="E17" s="1306"/>
      <c r="F17" s="1306"/>
      <c r="G17" s="1306"/>
      <c r="H17" s="1306"/>
      <c r="I17" s="1306"/>
      <c r="J17" s="1307"/>
    </row>
    <row r="18" spans="1:10" ht="21" customHeight="1">
      <c r="A18" s="1305"/>
      <c r="B18" s="1306"/>
      <c r="C18" s="1306"/>
      <c r="D18" s="1306"/>
      <c r="E18" s="1306"/>
      <c r="F18" s="1306"/>
      <c r="G18" s="1306"/>
      <c r="H18" s="1306"/>
      <c r="I18" s="1306"/>
      <c r="J18" s="1307"/>
    </row>
    <row r="19" spans="1:10" ht="21" customHeight="1">
      <c r="A19" s="1305"/>
      <c r="B19" s="1306"/>
      <c r="C19" s="1306"/>
      <c r="D19" s="1306"/>
      <c r="E19" s="1306"/>
      <c r="F19" s="1306"/>
      <c r="G19" s="1306"/>
      <c r="H19" s="1306"/>
      <c r="I19" s="1306"/>
      <c r="J19" s="1307"/>
    </row>
    <row r="20" spans="1:10" ht="21" customHeight="1">
      <c r="A20" s="1305"/>
      <c r="B20" s="1306"/>
      <c r="C20" s="1306"/>
      <c r="D20" s="1306"/>
      <c r="E20" s="1306"/>
      <c r="F20" s="1306"/>
      <c r="G20" s="1306"/>
      <c r="H20" s="1306"/>
      <c r="I20" s="1306"/>
      <c r="J20" s="1307"/>
    </row>
    <row r="21" spans="1:10" ht="21" customHeight="1">
      <c r="A21" s="1305"/>
      <c r="B21" s="1306"/>
      <c r="C21" s="1306"/>
      <c r="D21" s="1306"/>
      <c r="E21" s="1306"/>
      <c r="F21" s="1306"/>
      <c r="G21" s="1306"/>
      <c r="H21" s="1306"/>
      <c r="I21" s="1306"/>
      <c r="J21" s="1307"/>
    </row>
    <row r="22" spans="1:10" ht="21" customHeight="1">
      <c r="A22" s="1305"/>
      <c r="B22" s="1306"/>
      <c r="C22" s="1306"/>
      <c r="D22" s="1306"/>
      <c r="E22" s="1306"/>
      <c r="F22" s="1306"/>
      <c r="G22" s="1306"/>
      <c r="H22" s="1306"/>
      <c r="I22" s="1306"/>
      <c r="J22" s="1307"/>
    </row>
    <row r="23" spans="1:10" ht="21" customHeight="1">
      <c r="A23" s="1308"/>
      <c r="B23" s="1309"/>
      <c r="C23" s="1309"/>
      <c r="D23" s="1309"/>
      <c r="E23" s="1309"/>
      <c r="F23" s="1309"/>
      <c r="G23" s="1309"/>
      <c r="H23" s="1309"/>
      <c r="I23" s="1309"/>
      <c r="J23" s="1310"/>
    </row>
    <row r="24" spans="1:10" ht="10.5" customHeight="1">
      <c r="A24" s="401"/>
      <c r="B24" s="94"/>
      <c r="C24" s="94"/>
      <c r="D24" s="94"/>
      <c r="E24" s="94"/>
      <c r="F24" s="94"/>
      <c r="G24" s="94"/>
      <c r="H24" s="94"/>
      <c r="I24" s="94"/>
      <c r="J24" s="401"/>
    </row>
    <row r="25" spans="1:10" ht="21" customHeight="1">
      <c r="A25" s="297" t="s">
        <v>432</v>
      </c>
      <c r="B25" s="419"/>
      <c r="C25" s="419"/>
      <c r="D25" s="419"/>
      <c r="E25" s="419"/>
      <c r="F25" s="419"/>
      <c r="G25" s="419"/>
      <c r="H25" s="419"/>
      <c r="I25" s="419"/>
      <c r="J25" s="420"/>
    </row>
    <row r="26" spans="1:10" ht="21" customHeight="1">
      <c r="A26" s="1302"/>
      <c r="B26" s="1303"/>
      <c r="C26" s="1303"/>
      <c r="D26" s="1303"/>
      <c r="E26" s="1303"/>
      <c r="F26" s="1303"/>
      <c r="G26" s="1303"/>
      <c r="H26" s="1303"/>
      <c r="I26" s="1303"/>
      <c r="J26" s="1304"/>
    </row>
    <row r="27" spans="1:10" ht="21" customHeight="1">
      <c r="A27" s="1305"/>
      <c r="B27" s="1306"/>
      <c r="C27" s="1306"/>
      <c r="D27" s="1306"/>
      <c r="E27" s="1306"/>
      <c r="F27" s="1306"/>
      <c r="G27" s="1306"/>
      <c r="H27" s="1306"/>
      <c r="I27" s="1306"/>
      <c r="J27" s="1307"/>
    </row>
    <row r="28" spans="1:10" ht="21" customHeight="1">
      <c r="A28" s="1305"/>
      <c r="B28" s="1306"/>
      <c r="C28" s="1306"/>
      <c r="D28" s="1306"/>
      <c r="E28" s="1306"/>
      <c r="F28" s="1306"/>
      <c r="G28" s="1306"/>
      <c r="H28" s="1306"/>
      <c r="I28" s="1306"/>
      <c r="J28" s="1307"/>
    </row>
    <row r="29" spans="1:10" ht="21" customHeight="1">
      <c r="A29" s="1305"/>
      <c r="B29" s="1306"/>
      <c r="C29" s="1306"/>
      <c r="D29" s="1306"/>
      <c r="E29" s="1306"/>
      <c r="F29" s="1306"/>
      <c r="G29" s="1306"/>
      <c r="H29" s="1306"/>
      <c r="I29" s="1306"/>
      <c r="J29" s="1307"/>
    </row>
    <row r="30" spans="1:10" ht="21" customHeight="1">
      <c r="A30" s="1305"/>
      <c r="B30" s="1306"/>
      <c r="C30" s="1306"/>
      <c r="D30" s="1306"/>
      <c r="E30" s="1306"/>
      <c r="F30" s="1306"/>
      <c r="G30" s="1306"/>
      <c r="H30" s="1306"/>
      <c r="I30" s="1306"/>
      <c r="J30" s="1307"/>
    </row>
    <row r="31" spans="1:10" ht="21" customHeight="1">
      <c r="A31" s="1305"/>
      <c r="B31" s="1306"/>
      <c r="C31" s="1306"/>
      <c r="D31" s="1306"/>
      <c r="E31" s="1306"/>
      <c r="F31" s="1306"/>
      <c r="G31" s="1306"/>
      <c r="H31" s="1306"/>
      <c r="I31" s="1306"/>
      <c r="J31" s="1307"/>
    </row>
    <row r="32" spans="1:10" ht="21" customHeight="1">
      <c r="A32" s="1305"/>
      <c r="B32" s="1306"/>
      <c r="C32" s="1306"/>
      <c r="D32" s="1306"/>
      <c r="E32" s="1306"/>
      <c r="F32" s="1306"/>
      <c r="G32" s="1306"/>
      <c r="H32" s="1306"/>
      <c r="I32" s="1306"/>
      <c r="J32" s="1307"/>
    </row>
    <row r="33" spans="1:10" ht="21" customHeight="1">
      <c r="A33" s="1305"/>
      <c r="B33" s="1306"/>
      <c r="C33" s="1306"/>
      <c r="D33" s="1306"/>
      <c r="E33" s="1306"/>
      <c r="F33" s="1306"/>
      <c r="G33" s="1306"/>
      <c r="H33" s="1306"/>
      <c r="I33" s="1306"/>
      <c r="J33" s="1307"/>
    </row>
    <row r="34" spans="1:10" ht="21" customHeight="1">
      <c r="A34" s="1308"/>
      <c r="B34" s="1309"/>
      <c r="C34" s="1309"/>
      <c r="D34" s="1309"/>
      <c r="E34" s="1309"/>
      <c r="F34" s="1309"/>
      <c r="G34" s="1309"/>
      <c r="H34" s="1309"/>
      <c r="I34" s="1309"/>
      <c r="J34" s="1310"/>
    </row>
    <row r="35" spans="1:10" ht="21" customHeight="1">
      <c r="A35" s="421"/>
      <c r="B35" s="421"/>
      <c r="C35" s="421"/>
      <c r="D35" s="421"/>
      <c r="E35" s="421"/>
      <c r="F35" s="421"/>
      <c r="G35" s="421"/>
      <c r="H35" s="421"/>
      <c r="I35" s="421"/>
      <c r="J35" s="421"/>
    </row>
    <row r="36" spans="1:10" ht="21" customHeight="1">
      <c r="A36" s="429" t="s">
        <v>442</v>
      </c>
      <c r="B36" s="428"/>
      <c r="C36" s="421"/>
      <c r="D36" s="421"/>
      <c r="E36" s="421"/>
      <c r="F36" s="421"/>
      <c r="G36" s="421"/>
      <c r="H36" s="421"/>
      <c r="I36" s="421"/>
      <c r="J36" s="421"/>
    </row>
    <row r="37" spans="1:10" ht="21" customHeight="1">
      <c r="A37" s="429" t="s">
        <v>443</v>
      </c>
      <c r="B37" s="428"/>
      <c r="C37" s="421"/>
      <c r="D37" s="421"/>
      <c r="E37" s="421"/>
      <c r="F37" s="421"/>
      <c r="G37" s="421"/>
      <c r="H37" s="421"/>
      <c r="I37" s="421"/>
      <c r="J37" s="421"/>
    </row>
    <row r="38" spans="1:10" ht="21" customHeight="1">
      <c r="A38" s="1301" t="s">
        <v>812</v>
      </c>
      <c r="B38" s="1301"/>
      <c r="C38" s="1301"/>
      <c r="D38" s="1301"/>
      <c r="E38" s="1301"/>
      <c r="F38" s="1301"/>
      <c r="G38" s="1301"/>
      <c r="H38" s="1301"/>
      <c r="I38" s="1301"/>
      <c r="J38" s="1301"/>
    </row>
    <row r="39" spans="1:10" ht="21" customHeight="1">
      <c r="A39" s="296"/>
      <c r="B39" s="296"/>
      <c r="C39" s="296"/>
      <c r="D39" s="296"/>
      <c r="E39" s="296"/>
      <c r="F39" s="296"/>
      <c r="G39" s="296"/>
      <c r="H39" s="296"/>
      <c r="I39" s="296"/>
      <c r="J39" s="25" t="str">
        <f>様式7!$F$4</f>
        <v>○○○○○○○○○○○ＥＳＣＯ事業</v>
      </c>
    </row>
    <row r="40" spans="1:10" ht="21" customHeight="1">
      <c r="A40" s="1"/>
      <c r="B40" s="1"/>
      <c r="C40" s="1"/>
      <c r="D40" s="1"/>
      <c r="E40" s="1"/>
      <c r="F40" s="1"/>
      <c r="G40" s="1"/>
      <c r="H40" s="1"/>
      <c r="I40" s="1"/>
      <c r="J40" s="1"/>
    </row>
    <row r="41" spans="1:10" ht="21" customHeight="1">
      <c r="A41" s="1"/>
      <c r="B41" s="1"/>
      <c r="C41" s="1"/>
      <c r="D41" s="1"/>
      <c r="E41" s="1"/>
      <c r="F41" s="1"/>
      <c r="G41" s="1"/>
      <c r="H41" s="1"/>
      <c r="I41" s="1"/>
      <c r="J41" s="1"/>
    </row>
    <row r="42" spans="1:10" ht="21" customHeight="1">
      <c r="A42" s="1"/>
      <c r="B42" s="1"/>
      <c r="C42" s="1"/>
      <c r="D42" s="1"/>
      <c r="E42" s="1"/>
      <c r="F42" s="1"/>
      <c r="G42" s="1"/>
      <c r="H42" s="1"/>
      <c r="I42" s="1"/>
      <c r="J42" s="1"/>
    </row>
    <row r="43" spans="1:10" ht="21" customHeight="1">
      <c r="A43" s="1"/>
      <c r="B43" s="1"/>
      <c r="C43" s="1"/>
      <c r="D43" s="1"/>
      <c r="E43" s="1"/>
      <c r="F43" s="1"/>
      <c r="G43" s="1"/>
      <c r="H43" s="1"/>
      <c r="I43" s="1"/>
      <c r="J43" s="1"/>
    </row>
    <row r="44" spans="1:10" ht="21" customHeight="1">
      <c r="A44" s="1"/>
      <c r="B44" s="1"/>
      <c r="C44" s="1"/>
      <c r="D44" s="1"/>
      <c r="E44" s="1"/>
      <c r="F44" s="1"/>
      <c r="G44" s="1"/>
      <c r="H44" s="1"/>
      <c r="I44" s="1"/>
      <c r="J44" s="1"/>
    </row>
    <row r="45" spans="1:10" ht="21" customHeight="1">
      <c r="A45" s="1"/>
      <c r="B45" s="1"/>
      <c r="C45" s="1"/>
      <c r="D45" s="1"/>
      <c r="E45" s="1"/>
      <c r="F45" s="1"/>
      <c r="G45" s="1"/>
      <c r="H45" s="1"/>
      <c r="I45" s="1"/>
      <c r="J45" s="1"/>
    </row>
    <row r="46" spans="1:10" ht="21" customHeight="1">
      <c r="A46" s="1"/>
      <c r="B46" s="1"/>
      <c r="C46" s="1"/>
      <c r="D46" s="1"/>
      <c r="E46" s="1"/>
      <c r="F46" s="1"/>
      <c r="G46" s="1"/>
      <c r="H46" s="1"/>
      <c r="I46" s="1"/>
      <c r="J46" s="1"/>
    </row>
    <row r="47" spans="1:10" ht="21" customHeight="1">
      <c r="A47" s="1"/>
      <c r="B47" s="1"/>
      <c r="C47" s="1"/>
      <c r="D47" s="1"/>
      <c r="E47" s="1"/>
      <c r="F47" s="1"/>
      <c r="G47" s="1"/>
      <c r="H47" s="1"/>
      <c r="I47" s="1"/>
      <c r="J47" s="1"/>
    </row>
    <row r="48" spans="1:10" ht="21" customHeight="1">
      <c r="A48" s="1"/>
      <c r="B48" s="1"/>
      <c r="C48" s="1"/>
      <c r="D48" s="1"/>
      <c r="E48" s="1"/>
      <c r="F48" s="1"/>
      <c r="G48" s="1"/>
      <c r="H48" s="1"/>
      <c r="I48" s="1"/>
      <c r="J48" s="1"/>
    </row>
    <row r="49" spans="1:10" ht="21" customHeight="1">
      <c r="A49" s="1"/>
      <c r="B49" s="1"/>
      <c r="C49" s="1"/>
      <c r="D49" s="1"/>
      <c r="E49" s="1"/>
      <c r="F49" s="1"/>
      <c r="G49" s="1"/>
      <c r="H49" s="1"/>
      <c r="I49" s="1"/>
      <c r="J49" s="1"/>
    </row>
    <row r="50" spans="1:10" ht="21" customHeight="1">
      <c r="A50" s="1"/>
      <c r="B50" s="1"/>
      <c r="C50" s="1"/>
      <c r="D50" s="1"/>
      <c r="E50" s="1"/>
      <c r="F50" s="1"/>
      <c r="G50" s="1"/>
      <c r="H50" s="1"/>
      <c r="I50" s="1"/>
      <c r="J50" s="1"/>
    </row>
    <row r="51" spans="1:10" ht="21" customHeight="1">
      <c r="A51" s="1"/>
      <c r="B51" s="1"/>
      <c r="C51" s="1"/>
      <c r="D51" s="1"/>
      <c r="E51" s="1"/>
      <c r="F51" s="1"/>
      <c r="G51" s="1"/>
      <c r="H51" s="1"/>
      <c r="I51" s="1"/>
      <c r="J51" s="1"/>
    </row>
    <row r="52" spans="1:10" ht="21" customHeight="1">
      <c r="A52" s="1"/>
      <c r="B52" s="1"/>
      <c r="C52" s="1"/>
      <c r="D52" s="1"/>
      <c r="E52" s="1"/>
      <c r="F52" s="1"/>
      <c r="G52" s="1"/>
      <c r="H52" s="1"/>
      <c r="I52" s="1"/>
      <c r="J52" s="1"/>
    </row>
    <row r="53" spans="1:10" ht="21" customHeight="1">
      <c r="A53" s="1"/>
      <c r="B53" s="1"/>
      <c r="C53" s="1"/>
      <c r="D53" s="1"/>
      <c r="E53" s="1"/>
      <c r="F53" s="1"/>
      <c r="G53" s="1"/>
      <c r="H53" s="1"/>
      <c r="I53" s="1"/>
      <c r="J53" s="1"/>
    </row>
    <row r="54" spans="1:10" ht="21" customHeight="1">
      <c r="A54" s="1"/>
      <c r="B54" s="1"/>
      <c r="C54" s="1"/>
      <c r="D54" s="1"/>
      <c r="E54" s="1"/>
      <c r="F54" s="1"/>
      <c r="G54" s="1"/>
      <c r="H54" s="1"/>
      <c r="I54" s="1"/>
      <c r="J54" s="1"/>
    </row>
    <row r="55" spans="1:10" ht="21" customHeight="1">
      <c r="A55" s="1"/>
      <c r="B55" s="1"/>
      <c r="C55" s="1"/>
      <c r="D55" s="1"/>
      <c r="E55" s="1"/>
      <c r="F55" s="1"/>
      <c r="G55" s="1"/>
      <c r="H55" s="1"/>
      <c r="I55" s="1"/>
      <c r="J55" s="1"/>
    </row>
    <row r="56" spans="1:10" ht="21" customHeight="1">
      <c r="A56" s="1"/>
      <c r="B56" s="1"/>
      <c r="C56" s="1"/>
      <c r="D56" s="1"/>
      <c r="E56" s="1"/>
      <c r="F56" s="1"/>
      <c r="G56" s="1"/>
      <c r="H56" s="1"/>
      <c r="I56" s="1"/>
      <c r="J56" s="1"/>
    </row>
    <row r="57" spans="1:10" ht="21" customHeight="1">
      <c r="A57" s="1"/>
      <c r="B57" s="1"/>
      <c r="C57" s="1"/>
      <c r="D57" s="1"/>
      <c r="E57" s="1"/>
      <c r="F57" s="1"/>
      <c r="G57" s="1"/>
      <c r="H57" s="1"/>
      <c r="I57" s="1"/>
      <c r="J57" s="1"/>
    </row>
  </sheetData>
  <mergeCells count="5">
    <mergeCell ref="A2:J2"/>
    <mergeCell ref="A38:J38"/>
    <mergeCell ref="A4:J12"/>
    <mergeCell ref="A15:J23"/>
    <mergeCell ref="A26:J34"/>
  </mergeCells>
  <phoneticPr fontId="5"/>
  <pageMargins left="0.98425196850393704" right="0.59055118110236215" top="0.78740157480314965" bottom="0.78740157480314965" header="0" footer="0"/>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Q44"/>
  <sheetViews>
    <sheetView view="pageBreakPreview" topLeftCell="A22" zoomScaleNormal="70" zoomScaleSheetLayoutView="100" workbookViewId="0">
      <selection activeCell="L40" sqref="L40"/>
    </sheetView>
  </sheetViews>
  <sheetFormatPr defaultRowHeight="13.5"/>
  <cols>
    <col min="1" max="1" width="1.5" customWidth="1"/>
    <col min="2" max="2" width="23.375" customWidth="1"/>
    <col min="3" max="3" width="2.25" customWidth="1"/>
    <col min="4" max="4" width="13.5" customWidth="1"/>
    <col min="5" max="5" width="4.875" customWidth="1"/>
    <col min="6" max="6" width="11.625" bestFit="1" customWidth="1"/>
    <col min="7" max="7" width="6.625" customWidth="1"/>
    <col min="9" max="9" width="7.875" customWidth="1"/>
    <col min="10" max="10" width="6.625" customWidth="1"/>
    <col min="11" max="11" width="3.125" customWidth="1"/>
    <col min="12" max="12" width="2.375" customWidth="1"/>
    <col min="13" max="13" width="1.25" customWidth="1"/>
  </cols>
  <sheetData>
    <row r="1" spans="1:15" ht="16.5" customHeight="1">
      <c r="A1" s="296"/>
      <c r="B1" s="296"/>
      <c r="C1" s="296"/>
      <c r="D1" s="296"/>
      <c r="E1" s="296"/>
      <c r="F1" s="296"/>
      <c r="G1" s="296"/>
      <c r="H1" s="296"/>
      <c r="I1" s="296"/>
      <c r="J1" s="1124" t="s">
        <v>520</v>
      </c>
      <c r="K1" s="1327"/>
      <c r="L1" s="1125"/>
      <c r="M1" s="1"/>
    </row>
    <row r="2" spans="1:15" ht="28.5" customHeight="1">
      <c r="A2" s="1348" t="s">
        <v>69</v>
      </c>
      <c r="B2" s="1348"/>
      <c r="C2" s="1348"/>
      <c r="D2" s="1348"/>
      <c r="E2" s="1348"/>
      <c r="F2" s="1348"/>
      <c r="G2" s="1348"/>
      <c r="H2" s="1348"/>
      <c r="I2" s="1348"/>
      <c r="J2" s="1348"/>
      <c r="K2" s="1348"/>
      <c r="L2" s="1348"/>
      <c r="M2" s="1"/>
    </row>
    <row r="3" spans="1:15" ht="21.75" customHeight="1">
      <c r="A3" s="430" t="s">
        <v>665</v>
      </c>
      <c r="B3" s="401"/>
      <c r="C3" s="401"/>
      <c r="D3" s="401"/>
      <c r="E3" s="401"/>
      <c r="F3" s="401"/>
      <c r="G3" s="401"/>
      <c r="H3" s="401"/>
      <c r="I3" s="401"/>
      <c r="J3" s="401"/>
      <c r="K3" s="401"/>
      <c r="L3" s="401"/>
      <c r="M3" s="1"/>
    </row>
    <row r="4" spans="1:15" ht="18" customHeight="1">
      <c r="A4" s="430"/>
      <c r="B4" s="431" t="s">
        <v>758</v>
      </c>
      <c r="C4" s="401"/>
      <c r="D4" s="401"/>
      <c r="E4" s="401"/>
      <c r="F4" s="401"/>
      <c r="G4" s="401"/>
      <c r="H4" s="401"/>
      <c r="I4" s="401"/>
      <c r="J4" s="401"/>
      <c r="K4" s="401"/>
      <c r="L4" s="401"/>
      <c r="M4" s="1"/>
    </row>
    <row r="5" spans="1:15" s="123" customFormat="1" ht="15" customHeight="1">
      <c r="A5" s="263"/>
      <c r="B5" s="431" t="s">
        <v>557</v>
      </c>
      <c r="C5" s="263"/>
      <c r="D5" s="263"/>
      <c r="E5" s="263"/>
      <c r="F5" s="263"/>
      <c r="G5" s="263"/>
      <c r="H5" s="263"/>
      <c r="I5" s="263"/>
      <c r="J5" s="263"/>
      <c r="K5" s="263"/>
      <c r="L5" s="263"/>
      <c r="M5" s="124"/>
    </row>
    <row r="6" spans="1:15" s="123" customFormat="1" ht="15" customHeight="1">
      <c r="A6" s="263"/>
      <c r="B6" s="431" t="s">
        <v>399</v>
      </c>
      <c r="C6" s="263"/>
      <c r="D6" s="263"/>
      <c r="E6" s="263"/>
      <c r="F6" s="263"/>
      <c r="G6" s="263"/>
      <c r="H6" s="263"/>
      <c r="I6" s="263"/>
      <c r="J6" s="263"/>
      <c r="K6" s="263"/>
      <c r="L6" s="263"/>
      <c r="M6" s="124"/>
    </row>
    <row r="7" spans="1:15" s="123" customFormat="1" ht="15.75" customHeight="1">
      <c r="A7" s="263"/>
      <c r="B7" s="431" t="s">
        <v>400</v>
      </c>
      <c r="C7" s="263"/>
      <c r="D7" s="263"/>
      <c r="E7" s="263"/>
      <c r="F7" s="263"/>
      <c r="G7" s="263"/>
      <c r="H7" s="263"/>
      <c r="I7" s="263"/>
      <c r="J7" s="263"/>
      <c r="K7" s="263"/>
      <c r="L7" s="263"/>
      <c r="M7" s="124"/>
    </row>
    <row r="8" spans="1:15" s="123" customFormat="1" ht="6" customHeight="1">
      <c r="A8" s="263"/>
      <c r="B8" s="431"/>
      <c r="C8" s="263"/>
      <c r="D8" s="263"/>
      <c r="E8" s="263"/>
      <c r="F8" s="263"/>
      <c r="G8" s="263"/>
      <c r="H8" s="263"/>
      <c r="I8" s="263"/>
      <c r="J8" s="263"/>
      <c r="K8" s="263"/>
      <c r="L8" s="263"/>
      <c r="M8" s="124"/>
    </row>
    <row r="9" spans="1:15" ht="22.5" customHeight="1">
      <c r="A9" s="401"/>
      <c r="B9" s="432" t="s">
        <v>401</v>
      </c>
      <c r="C9" s="1349"/>
      <c r="D9" s="1350"/>
      <c r="E9" s="1350"/>
      <c r="F9" s="1350"/>
      <c r="G9" s="1350"/>
      <c r="H9" s="1350"/>
      <c r="I9" s="1350"/>
      <c r="J9" s="1350"/>
      <c r="K9" s="1350"/>
      <c r="L9" s="1351"/>
      <c r="M9" s="1"/>
    </row>
    <row r="10" spans="1:15" ht="21.75" customHeight="1">
      <c r="A10" s="401"/>
      <c r="B10" s="433" t="s">
        <v>412</v>
      </c>
      <c r="C10" s="1352" t="s">
        <v>420</v>
      </c>
      <c r="D10" s="1352"/>
      <c r="E10" s="1352"/>
      <c r="F10" s="1352"/>
      <c r="G10" s="1352"/>
      <c r="H10" s="1352"/>
      <c r="I10" s="1352"/>
      <c r="J10" s="1352"/>
      <c r="K10" s="1352"/>
      <c r="L10" s="1352"/>
      <c r="M10" s="1"/>
    </row>
    <row r="11" spans="1:15" ht="22.5" customHeight="1">
      <c r="A11" s="401"/>
      <c r="B11" s="434" t="s">
        <v>419</v>
      </c>
      <c r="C11" s="435"/>
      <c r="D11" s="435"/>
      <c r="E11" s="435"/>
      <c r="F11" s="435"/>
      <c r="G11" s="435"/>
      <c r="H11" s="435"/>
      <c r="I11" s="435"/>
      <c r="J11" s="435"/>
      <c r="K11" s="435"/>
      <c r="L11" s="435"/>
      <c r="M11" s="1"/>
    </row>
    <row r="12" spans="1:15" ht="21" customHeight="1">
      <c r="A12" s="401"/>
      <c r="B12" s="432" t="s">
        <v>413</v>
      </c>
      <c r="C12" s="1343"/>
      <c r="D12" s="1344"/>
      <c r="E12" s="1344"/>
      <c r="F12" s="1344"/>
      <c r="G12" s="1344"/>
      <c r="H12" s="1344"/>
      <c r="I12" s="1344"/>
      <c r="J12" s="1344"/>
      <c r="K12" s="1344"/>
      <c r="L12" s="1345"/>
      <c r="M12" s="1"/>
    </row>
    <row r="13" spans="1:15" ht="21" customHeight="1">
      <c r="A13" s="401"/>
      <c r="B13" s="433" t="s">
        <v>414</v>
      </c>
      <c r="C13" s="1349"/>
      <c r="D13" s="1350"/>
      <c r="E13" s="1350"/>
      <c r="F13" s="1350"/>
      <c r="G13" s="1350"/>
      <c r="H13" s="1350"/>
      <c r="I13" s="1350"/>
      <c r="J13" s="1350"/>
      <c r="K13" s="1350"/>
      <c r="L13" s="1351"/>
      <c r="M13" s="1"/>
    </row>
    <row r="14" spans="1:15" ht="25.5" customHeight="1">
      <c r="A14" s="401"/>
      <c r="B14" s="433" t="s">
        <v>415</v>
      </c>
      <c r="C14" s="436"/>
      <c r="D14" s="437"/>
      <c r="E14" s="437"/>
      <c r="F14" s="437"/>
      <c r="G14" s="437"/>
      <c r="H14" s="1353" t="s">
        <v>449</v>
      </c>
      <c r="I14" s="1353"/>
      <c r="J14" s="1353"/>
      <c r="K14" s="1353"/>
      <c r="L14" s="1354"/>
      <c r="M14" s="1"/>
    </row>
    <row r="15" spans="1:15" ht="21" customHeight="1">
      <c r="A15" s="401"/>
      <c r="B15" s="433" t="s">
        <v>416</v>
      </c>
      <c r="C15" s="1349"/>
      <c r="D15" s="1350"/>
      <c r="E15" s="1350"/>
      <c r="F15" s="1350"/>
      <c r="G15" s="1350"/>
      <c r="H15" s="1350"/>
      <c r="I15" s="1350"/>
      <c r="J15" s="1350"/>
      <c r="K15" s="1350"/>
      <c r="L15" s="1351"/>
      <c r="M15" s="1"/>
      <c r="O15" s="1"/>
    </row>
    <row r="16" spans="1:15" ht="24.75" customHeight="1">
      <c r="A16" s="401"/>
      <c r="B16" s="433" t="s">
        <v>417</v>
      </c>
      <c r="C16" s="1346"/>
      <c r="D16" s="1347"/>
      <c r="E16" s="438" t="s">
        <v>59</v>
      </c>
      <c r="F16" s="1311"/>
      <c r="G16" s="1312"/>
      <c r="H16" s="1312"/>
      <c r="I16" s="1312"/>
      <c r="J16" s="1312"/>
      <c r="K16" s="1312"/>
      <c r="L16" s="1313"/>
      <c r="M16" s="1"/>
    </row>
    <row r="17" spans="1:17" ht="21" customHeight="1">
      <c r="A17" s="401"/>
      <c r="B17" s="433" t="s">
        <v>418</v>
      </c>
      <c r="C17" s="1343"/>
      <c r="D17" s="1344"/>
      <c r="E17" s="1344"/>
      <c r="F17" s="1344"/>
      <c r="G17" s="1344"/>
      <c r="H17" s="1344"/>
      <c r="I17" s="1344"/>
      <c r="J17" s="1344"/>
      <c r="K17" s="1344"/>
      <c r="L17" s="1345"/>
      <c r="M17" s="1"/>
    </row>
    <row r="18" spans="1:17" ht="21.75" customHeight="1">
      <c r="A18" s="439"/>
      <c r="B18" s="440"/>
      <c r="C18" s="440"/>
      <c r="D18" s="401"/>
      <c r="E18" s="401"/>
      <c r="F18" s="401"/>
      <c r="G18" s="401"/>
      <c r="H18" s="401"/>
      <c r="I18" s="401"/>
      <c r="J18" s="401"/>
      <c r="K18" s="401"/>
      <c r="L18" s="401"/>
      <c r="M18" s="1"/>
      <c r="Q18" s="1"/>
    </row>
    <row r="19" spans="1:17" ht="21" customHeight="1">
      <c r="A19" s="430" t="s">
        <v>666</v>
      </c>
      <c r="B19" s="401"/>
      <c r="C19" s="401"/>
      <c r="D19" s="401"/>
      <c r="E19" s="401"/>
      <c r="F19" s="401"/>
      <c r="G19" s="401"/>
      <c r="H19" s="401"/>
      <c r="I19" s="401"/>
      <c r="J19" s="401"/>
      <c r="K19" s="401"/>
      <c r="L19" s="401"/>
      <c r="M19" s="1"/>
    </row>
    <row r="20" spans="1:17" ht="22.5" customHeight="1">
      <c r="A20" s="1328"/>
      <c r="B20" s="1329"/>
      <c r="C20" s="1329"/>
      <c r="D20" s="1329"/>
      <c r="E20" s="1329"/>
      <c r="F20" s="1329"/>
      <c r="G20" s="1329"/>
      <c r="H20" s="1329"/>
      <c r="I20" s="1329"/>
      <c r="J20" s="1329"/>
      <c r="K20" s="1329"/>
      <c r="L20" s="1330"/>
      <c r="M20" s="1"/>
    </row>
    <row r="21" spans="1:17" ht="21.75" customHeight="1">
      <c r="A21" s="1331"/>
      <c r="B21" s="1332"/>
      <c r="C21" s="1332"/>
      <c r="D21" s="1332"/>
      <c r="E21" s="1332"/>
      <c r="F21" s="1332"/>
      <c r="G21" s="1332"/>
      <c r="H21" s="1332"/>
      <c r="I21" s="1332"/>
      <c r="J21" s="1332"/>
      <c r="K21" s="1332"/>
      <c r="L21" s="1333"/>
      <c r="M21" s="1"/>
    </row>
    <row r="22" spans="1:17" ht="22.5" customHeight="1">
      <c r="A22" s="1331"/>
      <c r="B22" s="1332"/>
      <c r="C22" s="1332"/>
      <c r="D22" s="1332"/>
      <c r="E22" s="1332"/>
      <c r="F22" s="1332"/>
      <c r="G22" s="1332"/>
      <c r="H22" s="1332"/>
      <c r="I22" s="1332"/>
      <c r="J22" s="1332"/>
      <c r="K22" s="1332"/>
      <c r="L22" s="1333"/>
      <c r="M22" s="1"/>
    </row>
    <row r="23" spans="1:17" ht="24" customHeight="1">
      <c r="A23" s="1331"/>
      <c r="B23" s="1332"/>
      <c r="C23" s="1332"/>
      <c r="D23" s="1332"/>
      <c r="E23" s="1332"/>
      <c r="F23" s="1332"/>
      <c r="G23" s="1332"/>
      <c r="H23" s="1332"/>
      <c r="I23" s="1332"/>
      <c r="J23" s="1332"/>
      <c r="K23" s="1332"/>
      <c r="L23" s="1333"/>
      <c r="M23" s="1"/>
    </row>
    <row r="24" spans="1:17" ht="22.5" customHeight="1">
      <c r="A24" s="1334"/>
      <c r="B24" s="1335"/>
      <c r="C24" s="1335"/>
      <c r="D24" s="1335"/>
      <c r="E24" s="1335"/>
      <c r="F24" s="1335"/>
      <c r="G24" s="1335"/>
      <c r="H24" s="1335"/>
      <c r="I24" s="1335"/>
      <c r="J24" s="1335"/>
      <c r="K24" s="1335"/>
      <c r="L24" s="1336"/>
      <c r="M24" s="1"/>
    </row>
    <row r="25" spans="1:17" ht="21" customHeight="1">
      <c r="A25" s="430" t="s">
        <v>406</v>
      </c>
      <c r="B25" s="401"/>
      <c r="C25" s="401"/>
      <c r="D25" s="401"/>
      <c r="E25" s="401"/>
      <c r="F25" s="401"/>
      <c r="G25" s="401"/>
      <c r="H25" s="401"/>
      <c r="I25" s="401"/>
      <c r="J25" s="401"/>
      <c r="K25" s="401"/>
      <c r="L25" s="401"/>
      <c r="M25" s="1"/>
    </row>
    <row r="26" spans="1:17" ht="23.25" customHeight="1">
      <c r="A26" s="1317"/>
      <c r="B26" s="1317"/>
      <c r="C26" s="1323" t="s">
        <v>24</v>
      </c>
      <c r="D26" s="1324"/>
      <c r="E26" s="1325"/>
      <c r="F26" s="1323" t="s">
        <v>722</v>
      </c>
      <c r="G26" s="1325"/>
      <c r="H26" s="1323" t="s">
        <v>22</v>
      </c>
      <c r="I26" s="1324"/>
      <c r="J26" s="1325"/>
      <c r="K26" s="429"/>
      <c r="L26" s="441"/>
      <c r="M26" s="1"/>
    </row>
    <row r="27" spans="1:17" ht="22.5" customHeight="1">
      <c r="A27" s="1317" t="s">
        <v>423</v>
      </c>
      <c r="B27" s="1317"/>
      <c r="C27" s="1314">
        <f>'様式9-2'!C25:D25</f>
        <v>0</v>
      </c>
      <c r="D27" s="1315"/>
      <c r="E27" s="1316"/>
      <c r="F27" s="1314">
        <f>'様式9-2'!E25</f>
        <v>0</v>
      </c>
      <c r="G27" s="1316"/>
      <c r="H27" s="1314">
        <f>SUM(C27:G27)</f>
        <v>0</v>
      </c>
      <c r="I27" s="1315"/>
      <c r="J27" s="1316"/>
      <c r="K27" s="429"/>
      <c r="L27" s="441"/>
      <c r="M27" s="1"/>
    </row>
    <row r="28" spans="1:17" ht="21.75" customHeight="1">
      <c r="A28" s="1317" t="s">
        <v>424</v>
      </c>
      <c r="B28" s="1317"/>
      <c r="C28" s="1314">
        <f>'様式9-2'!C23:D23</f>
        <v>0</v>
      </c>
      <c r="D28" s="1315"/>
      <c r="E28" s="1316"/>
      <c r="F28" s="1314">
        <f>'様式9-2'!E23</f>
        <v>0</v>
      </c>
      <c r="G28" s="1316"/>
      <c r="H28" s="1314">
        <f>SUM(C28:G28)</f>
        <v>0</v>
      </c>
      <c r="I28" s="1315"/>
      <c r="J28" s="1316"/>
      <c r="K28" s="429"/>
      <c r="L28" s="441"/>
      <c r="M28" s="1"/>
    </row>
    <row r="29" spans="1:17" ht="24.75" customHeight="1">
      <c r="A29" s="1317" t="s">
        <v>425</v>
      </c>
      <c r="B29" s="1317"/>
      <c r="C29" s="1318">
        <f>'様式9-2'!C26:F26</f>
        <v>0</v>
      </c>
      <c r="D29" s="1319"/>
      <c r="E29" s="1319"/>
      <c r="F29" s="1319"/>
      <c r="G29" s="1319"/>
      <c r="H29" s="1319"/>
      <c r="I29" s="1319"/>
      <c r="J29" s="1320"/>
      <c r="K29" s="429"/>
      <c r="L29" s="441"/>
      <c r="M29" s="1"/>
    </row>
    <row r="30" spans="1:17" ht="24.75" customHeight="1">
      <c r="A30" s="1321" t="s">
        <v>744</v>
      </c>
      <c r="B30" s="1322"/>
      <c r="C30" s="974"/>
      <c r="D30" s="974"/>
      <c r="E30" s="974"/>
      <c r="F30" s="974"/>
      <c r="G30" s="974"/>
      <c r="H30" s="974"/>
      <c r="I30" s="974"/>
      <c r="J30" s="974"/>
      <c r="K30" s="429"/>
      <c r="L30" s="441"/>
      <c r="M30" s="1"/>
    </row>
    <row r="31" spans="1:17" ht="24.75" customHeight="1">
      <c r="A31" s="1337"/>
      <c r="B31" s="1338"/>
      <c r="C31" s="1338"/>
      <c r="D31" s="1338"/>
      <c r="E31" s="1338"/>
      <c r="F31" s="1338"/>
      <c r="G31" s="1338"/>
      <c r="H31" s="1338"/>
      <c r="I31" s="1338"/>
      <c r="J31" s="1338"/>
      <c r="K31" s="1338"/>
      <c r="L31" s="1339"/>
      <c r="M31" s="1"/>
    </row>
    <row r="32" spans="1:17" ht="24.75" customHeight="1">
      <c r="A32" s="1340"/>
      <c r="B32" s="1341"/>
      <c r="C32" s="1341"/>
      <c r="D32" s="1341"/>
      <c r="E32" s="1341"/>
      <c r="F32" s="1341"/>
      <c r="G32" s="1341"/>
      <c r="H32" s="1341"/>
      <c r="I32" s="1341"/>
      <c r="J32" s="1341"/>
      <c r="K32" s="1341"/>
      <c r="L32" s="1342"/>
      <c r="M32" s="1"/>
    </row>
    <row r="33" spans="1:13" ht="21" customHeight="1">
      <c r="A33" s="423" t="s">
        <v>407</v>
      </c>
      <c r="B33" s="401"/>
      <c r="C33" s="401"/>
      <c r="D33" s="401"/>
      <c r="E33" s="401"/>
      <c r="F33" s="401"/>
      <c r="G33" s="401"/>
      <c r="H33" s="401"/>
      <c r="I33" s="401"/>
      <c r="J33" s="401"/>
      <c r="K33" s="401"/>
      <c r="L33" s="401"/>
      <c r="M33" s="1"/>
    </row>
    <row r="34" spans="1:13" ht="21.75" customHeight="1">
      <c r="A34" s="1302"/>
      <c r="B34" s="1303"/>
      <c r="C34" s="1303"/>
      <c r="D34" s="1303"/>
      <c r="E34" s="1303"/>
      <c r="F34" s="1303"/>
      <c r="G34" s="1303"/>
      <c r="H34" s="1303"/>
      <c r="I34" s="1303"/>
      <c r="J34" s="1303"/>
      <c r="K34" s="1303"/>
      <c r="L34" s="1304"/>
      <c r="M34" s="1"/>
    </row>
    <row r="35" spans="1:13" ht="22.5" customHeight="1">
      <c r="A35" s="1305"/>
      <c r="B35" s="1306"/>
      <c r="C35" s="1306"/>
      <c r="D35" s="1306"/>
      <c r="E35" s="1306"/>
      <c r="F35" s="1306"/>
      <c r="G35" s="1306"/>
      <c r="H35" s="1306"/>
      <c r="I35" s="1306"/>
      <c r="J35" s="1306"/>
      <c r="K35" s="1306"/>
      <c r="L35" s="1307"/>
      <c r="M35" s="1"/>
    </row>
    <row r="36" spans="1:13" ht="23.25" customHeight="1">
      <c r="A36" s="1305"/>
      <c r="B36" s="1306"/>
      <c r="C36" s="1306"/>
      <c r="D36" s="1306"/>
      <c r="E36" s="1306"/>
      <c r="F36" s="1306"/>
      <c r="G36" s="1306"/>
      <c r="H36" s="1306"/>
      <c r="I36" s="1306"/>
      <c r="J36" s="1306"/>
      <c r="K36" s="1306"/>
      <c r="L36" s="1307"/>
      <c r="M36" s="1"/>
    </row>
    <row r="37" spans="1:13" ht="23.25" customHeight="1">
      <c r="A37" s="1308"/>
      <c r="B37" s="1309"/>
      <c r="C37" s="1309"/>
      <c r="D37" s="1309"/>
      <c r="E37" s="1309"/>
      <c r="F37" s="1309"/>
      <c r="G37" s="1309"/>
      <c r="H37" s="1309"/>
      <c r="I37" s="1309"/>
      <c r="J37" s="1309"/>
      <c r="K37" s="1309"/>
      <c r="L37" s="1310"/>
      <c r="M37" s="1"/>
    </row>
    <row r="38" spans="1:13" ht="23.25" customHeight="1">
      <c r="A38" s="429" t="s">
        <v>442</v>
      </c>
      <c r="B38" s="428"/>
      <c r="C38" s="421"/>
      <c r="D38" s="421"/>
      <c r="E38" s="421"/>
      <c r="F38" s="421"/>
      <c r="G38" s="421"/>
      <c r="H38" s="421"/>
      <c r="I38" s="421"/>
      <c r="J38" s="421"/>
      <c r="K38" s="421"/>
      <c r="L38" s="421"/>
      <c r="M38" s="1"/>
    </row>
    <row r="39" spans="1:13" ht="23.25" customHeight="1">
      <c r="A39" s="429" t="s">
        <v>443</v>
      </c>
      <c r="B39" s="428"/>
      <c r="C39" s="421"/>
      <c r="D39" s="421"/>
      <c r="E39" s="421"/>
      <c r="F39" s="421"/>
      <c r="G39" s="421"/>
      <c r="H39" s="421"/>
      <c r="I39" s="421"/>
      <c r="J39" s="421"/>
      <c r="K39" s="421"/>
      <c r="L39" s="421"/>
      <c r="M39" s="1"/>
    </row>
    <row r="40" spans="1:13" ht="23.25" customHeight="1">
      <c r="A40" s="1326" t="s">
        <v>812</v>
      </c>
      <c r="B40" s="1326"/>
      <c r="C40" s="1326"/>
      <c r="D40" s="1326"/>
      <c r="E40" s="1326"/>
      <c r="F40" s="1326"/>
      <c r="G40" s="123"/>
      <c r="H40" s="123"/>
      <c r="I40" s="123"/>
      <c r="J40" s="123"/>
      <c r="L40" s="9" t="str">
        <f>様式7!$F$4</f>
        <v>○○○○○○○○○○○ＥＳＣＯ事業</v>
      </c>
      <c r="M40" s="1"/>
    </row>
    <row r="41" spans="1:13" ht="23.25" customHeight="1">
      <c r="A41" s="296"/>
      <c r="B41" s="296"/>
      <c r="C41" s="296"/>
      <c r="D41" s="296"/>
      <c r="E41" s="296"/>
      <c r="F41" s="296"/>
      <c r="G41" s="296"/>
      <c r="H41" s="296"/>
      <c r="I41" s="296"/>
      <c r="J41" s="296"/>
      <c r="K41" s="296"/>
      <c r="M41" s="1"/>
    </row>
    <row r="42" spans="1:13" ht="23.25" customHeight="1">
      <c r="A42" s="296"/>
      <c r="B42" s="296"/>
      <c r="C42" s="296"/>
      <c r="D42" s="296"/>
      <c r="E42" s="296"/>
      <c r="F42" s="296"/>
      <c r="G42" s="296"/>
      <c r="H42" s="296"/>
      <c r="I42" s="296"/>
      <c r="J42" s="296"/>
      <c r="K42" s="296"/>
      <c r="L42" s="296"/>
      <c r="M42" s="1"/>
    </row>
    <row r="43" spans="1:13" ht="23.25" customHeight="1">
      <c r="A43" s="296"/>
      <c r="B43" s="296"/>
      <c r="C43" s="296"/>
      <c r="D43" s="296"/>
      <c r="E43" s="296"/>
      <c r="F43" s="296"/>
      <c r="G43" s="296"/>
      <c r="H43" s="296"/>
      <c r="I43" s="296"/>
      <c r="J43" s="296"/>
      <c r="K43" s="296"/>
      <c r="L43" s="296"/>
      <c r="M43" s="1"/>
    </row>
    <row r="44" spans="1:13" ht="23.25" customHeight="1">
      <c r="A44" s="296"/>
      <c r="B44" s="296"/>
      <c r="C44" s="296"/>
      <c r="D44" s="296"/>
      <c r="E44" s="296"/>
      <c r="F44" s="296"/>
      <c r="G44" s="296"/>
      <c r="H44" s="296"/>
      <c r="I44" s="296"/>
      <c r="J44" s="296"/>
      <c r="K44" s="296"/>
      <c r="L44" s="296"/>
      <c r="M44" s="1"/>
    </row>
  </sheetData>
  <mergeCells count="30">
    <mergeCell ref="A40:F40"/>
    <mergeCell ref="F28:G28"/>
    <mergeCell ref="J1:L1"/>
    <mergeCell ref="A20:L24"/>
    <mergeCell ref="A34:L37"/>
    <mergeCell ref="A31:L32"/>
    <mergeCell ref="A26:B26"/>
    <mergeCell ref="C17:L17"/>
    <mergeCell ref="C16:D16"/>
    <mergeCell ref="A2:L2"/>
    <mergeCell ref="C9:L9"/>
    <mergeCell ref="C10:L10"/>
    <mergeCell ref="C12:L12"/>
    <mergeCell ref="C13:L13"/>
    <mergeCell ref="H14:L14"/>
    <mergeCell ref="C15:L15"/>
    <mergeCell ref="F16:L16"/>
    <mergeCell ref="H28:J28"/>
    <mergeCell ref="A29:B29"/>
    <mergeCell ref="C29:J29"/>
    <mergeCell ref="A30:B30"/>
    <mergeCell ref="C26:E26"/>
    <mergeCell ref="F26:G26"/>
    <mergeCell ref="H26:J26"/>
    <mergeCell ref="C27:E27"/>
    <mergeCell ref="F27:G27"/>
    <mergeCell ref="H27:J27"/>
    <mergeCell ref="A27:B27"/>
    <mergeCell ref="A28:B28"/>
    <mergeCell ref="C28:E28"/>
  </mergeCells>
  <phoneticPr fontId="5"/>
  <pageMargins left="0.98425196850393704" right="0.59055118110236215" top="0.78740157480314965" bottom="0.78740157480314965" header="0" footer="0"/>
  <pageSetup paperSize="9" scale="92"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J53"/>
  <sheetViews>
    <sheetView view="pageBreakPreview" zoomScaleNormal="85" zoomScaleSheetLayoutView="100" workbookViewId="0">
      <selection activeCell="J37" sqref="J37"/>
    </sheetView>
  </sheetViews>
  <sheetFormatPr defaultRowHeight="13.5"/>
  <cols>
    <col min="9" max="9" width="11.375" customWidth="1"/>
    <col min="10" max="10" width="2.625" customWidth="1"/>
  </cols>
  <sheetData>
    <row r="1" spans="1:10" ht="18.75" customHeight="1">
      <c r="A1" s="401"/>
      <c r="B1" s="401"/>
      <c r="C1" s="401"/>
      <c r="D1" s="401"/>
      <c r="E1" s="401"/>
      <c r="F1" s="401"/>
      <c r="G1" s="401"/>
      <c r="H1" s="401"/>
      <c r="I1" s="1323" t="s">
        <v>70</v>
      </c>
      <c r="J1" s="1325"/>
    </row>
    <row r="2" spans="1:10" ht="21" customHeight="1">
      <c r="A2" s="1348" t="s">
        <v>672</v>
      </c>
      <c r="B2" s="1348"/>
      <c r="C2" s="1348"/>
      <c r="D2" s="1348"/>
      <c r="E2" s="1348"/>
      <c r="F2" s="1348"/>
      <c r="G2" s="1348"/>
      <c r="H2" s="1348"/>
      <c r="I2" s="1348"/>
      <c r="J2" s="1348"/>
    </row>
    <row r="3" spans="1:10" ht="21.75" customHeight="1">
      <c r="A3" s="297" t="s">
        <v>670</v>
      </c>
      <c r="B3" s="418"/>
      <c r="C3" s="418"/>
      <c r="D3" s="418"/>
      <c r="E3" s="418"/>
      <c r="F3" s="418"/>
      <c r="G3" s="418"/>
      <c r="H3" s="418"/>
      <c r="I3" s="418"/>
      <c r="J3" s="401"/>
    </row>
    <row r="4" spans="1:10" ht="21.75" customHeight="1">
      <c r="A4" s="1328"/>
      <c r="B4" s="1329"/>
      <c r="C4" s="1329"/>
      <c r="D4" s="1329"/>
      <c r="E4" s="1329"/>
      <c r="F4" s="1329"/>
      <c r="G4" s="1329"/>
      <c r="H4" s="1329"/>
      <c r="I4" s="1329"/>
      <c r="J4" s="1330"/>
    </row>
    <row r="5" spans="1:10" ht="21.75" customHeight="1">
      <c r="A5" s="1331"/>
      <c r="B5" s="1332"/>
      <c r="C5" s="1332"/>
      <c r="D5" s="1332"/>
      <c r="E5" s="1332"/>
      <c r="F5" s="1332"/>
      <c r="G5" s="1332"/>
      <c r="H5" s="1332"/>
      <c r="I5" s="1332"/>
      <c r="J5" s="1333"/>
    </row>
    <row r="6" spans="1:10" ht="21.75" customHeight="1">
      <c r="A6" s="1331"/>
      <c r="B6" s="1332"/>
      <c r="C6" s="1332"/>
      <c r="D6" s="1332"/>
      <c r="E6" s="1332"/>
      <c r="F6" s="1332"/>
      <c r="G6" s="1332"/>
      <c r="H6" s="1332"/>
      <c r="I6" s="1332"/>
      <c r="J6" s="1333"/>
    </row>
    <row r="7" spans="1:10" ht="21" customHeight="1">
      <c r="A7" s="1331"/>
      <c r="B7" s="1332"/>
      <c r="C7" s="1332"/>
      <c r="D7" s="1332"/>
      <c r="E7" s="1332"/>
      <c r="F7" s="1332"/>
      <c r="G7" s="1332"/>
      <c r="H7" s="1332"/>
      <c r="I7" s="1332"/>
      <c r="J7" s="1333"/>
    </row>
    <row r="8" spans="1:10" ht="21.75" customHeight="1">
      <c r="A8" s="1331"/>
      <c r="B8" s="1332"/>
      <c r="C8" s="1332"/>
      <c r="D8" s="1332"/>
      <c r="E8" s="1332"/>
      <c r="F8" s="1332"/>
      <c r="G8" s="1332"/>
      <c r="H8" s="1332"/>
      <c r="I8" s="1332"/>
      <c r="J8" s="1333"/>
    </row>
    <row r="9" spans="1:10" ht="21.75" customHeight="1">
      <c r="A9" s="1331"/>
      <c r="B9" s="1332"/>
      <c r="C9" s="1332"/>
      <c r="D9" s="1332"/>
      <c r="E9" s="1332"/>
      <c r="F9" s="1332"/>
      <c r="G9" s="1332"/>
      <c r="H9" s="1332"/>
      <c r="I9" s="1332"/>
      <c r="J9" s="1333"/>
    </row>
    <row r="10" spans="1:10" ht="21.75" customHeight="1">
      <c r="A10" s="1331"/>
      <c r="B10" s="1332"/>
      <c r="C10" s="1332"/>
      <c r="D10" s="1332"/>
      <c r="E10" s="1332"/>
      <c r="F10" s="1332"/>
      <c r="G10" s="1332"/>
      <c r="H10" s="1332"/>
      <c r="I10" s="1332"/>
      <c r="J10" s="1333"/>
    </row>
    <row r="11" spans="1:10" ht="21" customHeight="1">
      <c r="A11" s="1331"/>
      <c r="B11" s="1332"/>
      <c r="C11" s="1332"/>
      <c r="D11" s="1332"/>
      <c r="E11" s="1332"/>
      <c r="F11" s="1332"/>
      <c r="G11" s="1332"/>
      <c r="H11" s="1332"/>
      <c r="I11" s="1332"/>
      <c r="J11" s="1333"/>
    </row>
    <row r="12" spans="1:10" ht="21.75" customHeight="1">
      <c r="A12" s="1331"/>
      <c r="B12" s="1332"/>
      <c r="C12" s="1332"/>
      <c r="D12" s="1332"/>
      <c r="E12" s="1332"/>
      <c r="F12" s="1332"/>
      <c r="G12" s="1332"/>
      <c r="H12" s="1332"/>
      <c r="I12" s="1332"/>
      <c r="J12" s="1333"/>
    </row>
    <row r="13" spans="1:10" ht="21.75" customHeight="1">
      <c r="A13" s="1331"/>
      <c r="B13" s="1332"/>
      <c r="C13" s="1332"/>
      <c r="D13" s="1332"/>
      <c r="E13" s="1332"/>
      <c r="F13" s="1332"/>
      <c r="G13" s="1332"/>
      <c r="H13" s="1332"/>
      <c r="I13" s="1332"/>
      <c r="J13" s="1333"/>
    </row>
    <row r="14" spans="1:10" ht="21.75" customHeight="1">
      <c r="A14" s="1331"/>
      <c r="B14" s="1332"/>
      <c r="C14" s="1332"/>
      <c r="D14" s="1332"/>
      <c r="E14" s="1332"/>
      <c r="F14" s="1332"/>
      <c r="G14" s="1332"/>
      <c r="H14" s="1332"/>
      <c r="I14" s="1332"/>
      <c r="J14" s="1333"/>
    </row>
    <row r="15" spans="1:10" ht="21" customHeight="1">
      <c r="A15" s="1331"/>
      <c r="B15" s="1332"/>
      <c r="C15" s="1332"/>
      <c r="D15" s="1332"/>
      <c r="E15" s="1332"/>
      <c r="F15" s="1332"/>
      <c r="G15" s="1332"/>
      <c r="H15" s="1332"/>
      <c r="I15" s="1332"/>
      <c r="J15" s="1333"/>
    </row>
    <row r="16" spans="1:10" ht="21.75" customHeight="1">
      <c r="A16" s="1331"/>
      <c r="B16" s="1332"/>
      <c r="C16" s="1332"/>
      <c r="D16" s="1332"/>
      <c r="E16" s="1332"/>
      <c r="F16" s="1332"/>
      <c r="G16" s="1332"/>
      <c r="H16" s="1332"/>
      <c r="I16" s="1332"/>
      <c r="J16" s="1333"/>
    </row>
    <row r="17" spans="1:10" ht="21.75" customHeight="1">
      <c r="A17" s="1331"/>
      <c r="B17" s="1332"/>
      <c r="C17" s="1332"/>
      <c r="D17" s="1332"/>
      <c r="E17" s="1332"/>
      <c r="F17" s="1332"/>
      <c r="G17" s="1332"/>
      <c r="H17" s="1332"/>
      <c r="I17" s="1332"/>
      <c r="J17" s="1333"/>
    </row>
    <row r="18" spans="1:10" ht="21.75" customHeight="1">
      <c r="A18" s="1331"/>
      <c r="B18" s="1332"/>
      <c r="C18" s="1332"/>
      <c r="D18" s="1332"/>
      <c r="E18" s="1332"/>
      <c r="F18" s="1332"/>
      <c r="G18" s="1332"/>
      <c r="H18" s="1332"/>
      <c r="I18" s="1332"/>
      <c r="J18" s="1333"/>
    </row>
    <row r="19" spans="1:10" ht="21" customHeight="1">
      <c r="A19" s="1331"/>
      <c r="B19" s="1332"/>
      <c r="C19" s="1332"/>
      <c r="D19" s="1332"/>
      <c r="E19" s="1332"/>
      <c r="F19" s="1332"/>
      <c r="G19" s="1332"/>
      <c r="H19" s="1332"/>
      <c r="I19" s="1332"/>
      <c r="J19" s="1333"/>
    </row>
    <row r="20" spans="1:10" ht="21.75" customHeight="1">
      <c r="A20" s="1331"/>
      <c r="B20" s="1332"/>
      <c r="C20" s="1332"/>
      <c r="D20" s="1332"/>
      <c r="E20" s="1332"/>
      <c r="F20" s="1332"/>
      <c r="G20" s="1332"/>
      <c r="H20" s="1332"/>
      <c r="I20" s="1332"/>
      <c r="J20" s="1333"/>
    </row>
    <row r="21" spans="1:10" ht="21.75" customHeight="1">
      <c r="A21" s="1331"/>
      <c r="B21" s="1332"/>
      <c r="C21" s="1332"/>
      <c r="D21" s="1332"/>
      <c r="E21" s="1332"/>
      <c r="F21" s="1332"/>
      <c r="G21" s="1332"/>
      <c r="H21" s="1332"/>
      <c r="I21" s="1332"/>
      <c r="J21" s="1333"/>
    </row>
    <row r="22" spans="1:10" ht="21.75" customHeight="1">
      <c r="A22" s="1331"/>
      <c r="B22" s="1332"/>
      <c r="C22" s="1332"/>
      <c r="D22" s="1332"/>
      <c r="E22" s="1332"/>
      <c r="F22" s="1332"/>
      <c r="G22" s="1332"/>
      <c r="H22" s="1332"/>
      <c r="I22" s="1332"/>
      <c r="J22" s="1333"/>
    </row>
    <row r="23" spans="1:10" ht="21" customHeight="1">
      <c r="A23" s="1331"/>
      <c r="B23" s="1332"/>
      <c r="C23" s="1332"/>
      <c r="D23" s="1332"/>
      <c r="E23" s="1332"/>
      <c r="F23" s="1332"/>
      <c r="G23" s="1332"/>
      <c r="H23" s="1332"/>
      <c r="I23" s="1332"/>
      <c r="J23" s="1333"/>
    </row>
    <row r="24" spans="1:10" ht="21.75" customHeight="1">
      <c r="A24" s="1331"/>
      <c r="B24" s="1332"/>
      <c r="C24" s="1332"/>
      <c r="D24" s="1332"/>
      <c r="E24" s="1332"/>
      <c r="F24" s="1332"/>
      <c r="G24" s="1332"/>
      <c r="H24" s="1332"/>
      <c r="I24" s="1332"/>
      <c r="J24" s="1333"/>
    </row>
    <row r="25" spans="1:10" ht="21.75" customHeight="1">
      <c r="A25" s="1331"/>
      <c r="B25" s="1332"/>
      <c r="C25" s="1332"/>
      <c r="D25" s="1332"/>
      <c r="E25" s="1332"/>
      <c r="F25" s="1332"/>
      <c r="G25" s="1332"/>
      <c r="H25" s="1332"/>
      <c r="I25" s="1332"/>
      <c r="J25" s="1333"/>
    </row>
    <row r="26" spans="1:10" ht="21.75" customHeight="1">
      <c r="A26" s="1331"/>
      <c r="B26" s="1332"/>
      <c r="C26" s="1332"/>
      <c r="D26" s="1332"/>
      <c r="E26" s="1332"/>
      <c r="F26" s="1332"/>
      <c r="G26" s="1332"/>
      <c r="H26" s="1332"/>
      <c r="I26" s="1332"/>
      <c r="J26" s="1333"/>
    </row>
    <row r="27" spans="1:10" ht="21" customHeight="1">
      <c r="A27" s="1331"/>
      <c r="B27" s="1332"/>
      <c r="C27" s="1332"/>
      <c r="D27" s="1332"/>
      <c r="E27" s="1332"/>
      <c r="F27" s="1332"/>
      <c r="G27" s="1332"/>
      <c r="H27" s="1332"/>
      <c r="I27" s="1332"/>
      <c r="J27" s="1333"/>
    </row>
    <row r="28" spans="1:10" ht="21.75" customHeight="1">
      <c r="A28" s="1331"/>
      <c r="B28" s="1332"/>
      <c r="C28" s="1332"/>
      <c r="D28" s="1332"/>
      <c r="E28" s="1332"/>
      <c r="F28" s="1332"/>
      <c r="G28" s="1332"/>
      <c r="H28" s="1332"/>
      <c r="I28" s="1332"/>
      <c r="J28" s="1333"/>
    </row>
    <row r="29" spans="1:10" ht="21.75" customHeight="1">
      <c r="A29" s="1331"/>
      <c r="B29" s="1332"/>
      <c r="C29" s="1332"/>
      <c r="D29" s="1332"/>
      <c r="E29" s="1332"/>
      <c r="F29" s="1332"/>
      <c r="G29" s="1332"/>
      <c r="H29" s="1332"/>
      <c r="I29" s="1332"/>
      <c r="J29" s="1333"/>
    </row>
    <row r="30" spans="1:10" ht="21.75" customHeight="1">
      <c r="A30" s="1331"/>
      <c r="B30" s="1332"/>
      <c r="C30" s="1332"/>
      <c r="D30" s="1332"/>
      <c r="E30" s="1332"/>
      <c r="F30" s="1332"/>
      <c r="G30" s="1332"/>
      <c r="H30" s="1332"/>
      <c r="I30" s="1332"/>
      <c r="J30" s="1333"/>
    </row>
    <row r="31" spans="1:10" ht="21.75" customHeight="1">
      <c r="A31" s="1331"/>
      <c r="B31" s="1332"/>
      <c r="C31" s="1332"/>
      <c r="D31" s="1332"/>
      <c r="E31" s="1332"/>
      <c r="F31" s="1332"/>
      <c r="G31" s="1332"/>
      <c r="H31" s="1332"/>
      <c r="I31" s="1332"/>
      <c r="J31" s="1333"/>
    </row>
    <row r="32" spans="1:10" ht="21.75" customHeight="1">
      <c r="A32" s="1331"/>
      <c r="B32" s="1332"/>
      <c r="C32" s="1332"/>
      <c r="D32" s="1332"/>
      <c r="E32" s="1332"/>
      <c r="F32" s="1332"/>
      <c r="G32" s="1332"/>
      <c r="H32" s="1332"/>
      <c r="I32" s="1332"/>
      <c r="J32" s="1333"/>
    </row>
    <row r="33" spans="1:10" ht="21.75" customHeight="1">
      <c r="A33" s="1334"/>
      <c r="B33" s="1335"/>
      <c r="C33" s="1335"/>
      <c r="D33" s="1335"/>
      <c r="E33" s="1335"/>
      <c r="F33" s="1335"/>
      <c r="G33" s="1335"/>
      <c r="H33" s="1335"/>
      <c r="I33" s="1335"/>
      <c r="J33" s="1336"/>
    </row>
    <row r="34" spans="1:10" ht="21.75" customHeight="1">
      <c r="A34" s="429" t="s">
        <v>442</v>
      </c>
      <c r="B34" s="421"/>
      <c r="C34" s="421"/>
      <c r="D34" s="421"/>
      <c r="E34" s="421"/>
      <c r="F34" s="421"/>
      <c r="G34" s="421"/>
      <c r="H34" s="421"/>
      <c r="I34" s="421"/>
      <c r="J34" s="421"/>
    </row>
    <row r="35" spans="1:10" ht="21.75" customHeight="1">
      <c r="A35" s="429" t="s">
        <v>443</v>
      </c>
      <c r="B35" s="421"/>
      <c r="C35" s="421"/>
      <c r="D35" s="421"/>
      <c r="E35" s="421"/>
      <c r="F35" s="421"/>
      <c r="G35" s="421"/>
      <c r="H35" s="421"/>
      <c r="I35" s="421"/>
      <c r="J35" s="421"/>
    </row>
    <row r="36" spans="1:10" ht="21.75" customHeight="1">
      <c r="A36" s="1301" t="s">
        <v>812</v>
      </c>
      <c r="B36" s="1301"/>
      <c r="C36" s="1301"/>
      <c r="D36" s="1301"/>
      <c r="E36" s="1301"/>
      <c r="F36" s="1301"/>
      <c r="G36" s="1301"/>
      <c r="H36" s="1301"/>
      <c r="I36" s="1301"/>
      <c r="J36" s="1301"/>
    </row>
    <row r="37" spans="1:10" ht="21" customHeight="1">
      <c r="A37" s="401"/>
      <c r="B37" s="401"/>
      <c r="C37" s="401"/>
      <c r="D37" s="401"/>
      <c r="E37" s="401"/>
      <c r="F37" s="401"/>
      <c r="G37" s="401"/>
      <c r="H37" s="401"/>
      <c r="I37" s="401"/>
      <c r="J37" s="25" t="str">
        <f>様式7!$F$4</f>
        <v>○○○○○○○○○○○ＥＳＣＯ事業</v>
      </c>
    </row>
    <row r="38" spans="1:10" ht="21.75" customHeight="1">
      <c r="A38" s="296"/>
      <c r="B38" s="296"/>
      <c r="C38" s="296"/>
      <c r="D38" s="296"/>
      <c r="E38" s="296"/>
      <c r="F38" s="296"/>
      <c r="G38" s="296"/>
      <c r="H38" s="296"/>
      <c r="I38" s="296"/>
      <c r="J38" s="296"/>
    </row>
    <row r="39" spans="1:10" ht="21.75" customHeight="1">
      <c r="A39" s="296"/>
      <c r="B39" s="296"/>
      <c r="C39" s="296"/>
      <c r="D39" s="296"/>
      <c r="E39" s="296"/>
      <c r="F39" s="296"/>
      <c r="G39" s="296"/>
      <c r="H39" s="296"/>
      <c r="I39" s="296"/>
      <c r="J39" s="296"/>
    </row>
    <row r="40" spans="1:10" ht="21.75" customHeight="1">
      <c r="A40" s="296"/>
      <c r="B40" s="296"/>
      <c r="C40" s="296"/>
      <c r="D40" s="296"/>
      <c r="E40" s="296"/>
      <c r="F40" s="296"/>
      <c r="G40" s="296"/>
      <c r="H40" s="296"/>
      <c r="I40" s="296"/>
      <c r="J40" s="296"/>
    </row>
    <row r="41" spans="1:10" ht="21" customHeight="1">
      <c r="A41" s="296"/>
      <c r="B41" s="296"/>
      <c r="C41" s="296"/>
      <c r="D41" s="296"/>
      <c r="E41" s="296"/>
      <c r="F41" s="296"/>
      <c r="G41" s="296"/>
      <c r="H41" s="296"/>
      <c r="I41" s="296"/>
      <c r="J41" s="296"/>
    </row>
    <row r="42" spans="1:10" ht="21.75" customHeight="1">
      <c r="A42" s="296"/>
      <c r="B42" s="296"/>
      <c r="C42" s="296"/>
      <c r="D42" s="296"/>
      <c r="E42" s="296"/>
      <c r="F42" s="296"/>
      <c r="G42" s="296"/>
      <c r="H42" s="296"/>
      <c r="I42" s="296"/>
      <c r="J42" s="296"/>
    </row>
    <row r="43" spans="1:10" ht="21.75" customHeight="1">
      <c r="A43" s="296"/>
      <c r="B43" s="296"/>
      <c r="C43" s="296"/>
      <c r="D43" s="296"/>
      <c r="E43" s="296"/>
      <c r="F43" s="296"/>
      <c r="G43" s="296"/>
      <c r="H43" s="296"/>
      <c r="I43" s="296"/>
      <c r="J43" s="296"/>
    </row>
    <row r="44" spans="1:10" ht="21.75" customHeight="1">
      <c r="A44" s="296"/>
      <c r="B44" s="296"/>
      <c r="C44" s="296"/>
      <c r="D44" s="296"/>
      <c r="E44" s="296"/>
      <c r="F44" s="296"/>
      <c r="G44" s="296"/>
      <c r="H44" s="296"/>
      <c r="I44" s="296"/>
      <c r="J44" s="296"/>
    </row>
    <row r="45" spans="1:10" ht="21" customHeight="1">
      <c r="A45" s="296"/>
      <c r="B45" s="296"/>
      <c r="C45" s="296"/>
      <c r="D45" s="296"/>
      <c r="E45" s="296"/>
      <c r="F45" s="296"/>
      <c r="G45" s="296"/>
      <c r="H45" s="296"/>
      <c r="I45" s="296"/>
      <c r="J45" s="296"/>
    </row>
    <row r="46" spans="1:10" ht="21.75" customHeight="1">
      <c r="A46" s="296"/>
      <c r="B46" s="296"/>
      <c r="C46" s="296"/>
      <c r="D46" s="296"/>
      <c r="E46" s="296"/>
      <c r="F46" s="296"/>
      <c r="G46" s="296"/>
      <c r="H46" s="296"/>
      <c r="I46" s="296"/>
      <c r="J46" s="296"/>
    </row>
    <row r="47" spans="1:10" ht="21.75" customHeight="1">
      <c r="A47" s="296"/>
      <c r="B47" s="296"/>
      <c r="C47" s="296"/>
      <c r="D47" s="296"/>
      <c r="E47" s="296"/>
      <c r="F47" s="296"/>
      <c r="G47" s="296"/>
      <c r="H47" s="296"/>
      <c r="I47" s="296"/>
      <c r="J47" s="296"/>
    </row>
    <row r="48" spans="1:10" ht="21.75" customHeight="1">
      <c r="A48" s="1"/>
      <c r="B48" s="1"/>
      <c r="C48" s="1"/>
      <c r="D48" s="1"/>
      <c r="E48" s="1"/>
      <c r="F48" s="1"/>
      <c r="G48" s="1"/>
      <c r="H48" s="1"/>
      <c r="I48" s="1"/>
      <c r="J48" s="1"/>
    </row>
    <row r="49" spans="1:10" ht="21" customHeight="1">
      <c r="A49" s="1"/>
      <c r="B49" s="1"/>
      <c r="C49" s="1"/>
      <c r="D49" s="1"/>
      <c r="E49" s="1"/>
      <c r="F49" s="1"/>
      <c r="G49" s="1"/>
      <c r="H49" s="1"/>
      <c r="I49" s="1"/>
      <c r="J49" s="1"/>
    </row>
    <row r="50" spans="1:10" ht="21.75" customHeight="1">
      <c r="A50" s="1"/>
      <c r="B50" s="1"/>
      <c r="C50" s="1"/>
      <c r="D50" s="1"/>
      <c r="E50" s="1"/>
      <c r="F50" s="1"/>
      <c r="G50" s="1"/>
      <c r="H50" s="1"/>
      <c r="I50" s="1"/>
      <c r="J50" s="1"/>
    </row>
    <row r="51" spans="1:10" ht="21.75" customHeight="1">
      <c r="A51" s="1"/>
      <c r="B51" s="1"/>
      <c r="C51" s="1"/>
      <c r="D51" s="1"/>
      <c r="E51" s="1"/>
      <c r="F51" s="1"/>
      <c r="G51" s="1"/>
      <c r="H51" s="1"/>
      <c r="I51" s="1"/>
      <c r="J51" s="1"/>
    </row>
    <row r="52" spans="1:10" ht="21.75" customHeight="1">
      <c r="A52" s="1"/>
      <c r="B52" s="1"/>
      <c r="C52" s="1"/>
      <c r="D52" s="1"/>
      <c r="E52" s="1"/>
      <c r="F52" s="1"/>
      <c r="G52" s="1"/>
      <c r="H52" s="1"/>
      <c r="I52" s="1"/>
      <c r="J52" s="1"/>
    </row>
    <row r="53" spans="1:10" ht="21" customHeight="1">
      <c r="A53" s="1"/>
      <c r="B53" s="1"/>
      <c r="C53" s="1"/>
      <c r="D53" s="1"/>
      <c r="E53" s="1"/>
      <c r="F53" s="1"/>
      <c r="G53" s="1"/>
      <c r="H53" s="1"/>
      <c r="I53" s="1"/>
      <c r="J53" s="1"/>
    </row>
  </sheetData>
  <mergeCells count="4">
    <mergeCell ref="A2:J2"/>
    <mergeCell ref="A36:J36"/>
    <mergeCell ref="A4:J33"/>
    <mergeCell ref="I1:J1"/>
  </mergeCells>
  <phoneticPr fontId="5"/>
  <pageMargins left="0.98425196850393704" right="0.59055118110236215" top="0.78740157480314965" bottom="0.78740157480314965" header="0" footer="0"/>
  <pageSetup paperSize="9"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I54"/>
  <sheetViews>
    <sheetView view="pageBreakPreview" zoomScaleNormal="85" zoomScaleSheetLayoutView="100" workbookViewId="0">
      <selection activeCell="N8" sqref="N8"/>
    </sheetView>
  </sheetViews>
  <sheetFormatPr defaultRowHeight="13.5"/>
  <cols>
    <col min="9" max="9" width="13.75" customWidth="1"/>
  </cols>
  <sheetData>
    <row r="1" spans="1:9" ht="16.5" customHeight="1">
      <c r="A1" s="401"/>
      <c r="B1" s="401"/>
      <c r="C1" s="401"/>
      <c r="D1" s="401"/>
      <c r="E1" s="401"/>
      <c r="F1" s="401"/>
      <c r="G1" s="401"/>
      <c r="H1" s="401"/>
      <c r="I1" s="442" t="s">
        <v>71</v>
      </c>
    </row>
    <row r="2" spans="1:9" ht="28.5" customHeight="1">
      <c r="A2" s="1348" t="s">
        <v>673</v>
      </c>
      <c r="B2" s="1348"/>
      <c r="C2" s="1348"/>
      <c r="D2" s="1348"/>
      <c r="E2" s="1348"/>
      <c r="F2" s="1348"/>
      <c r="G2" s="1348"/>
      <c r="H2" s="1348"/>
      <c r="I2" s="1348"/>
    </row>
    <row r="3" spans="1:9" ht="21" customHeight="1">
      <c r="A3" s="444" t="s">
        <v>817</v>
      </c>
      <c r="B3" s="418"/>
      <c r="C3" s="418"/>
      <c r="D3" s="418"/>
      <c r="E3" s="418"/>
      <c r="F3" s="418"/>
      <c r="G3" s="418"/>
      <c r="H3" s="418"/>
      <c r="I3" s="418"/>
    </row>
    <row r="4" spans="1:9" ht="21" customHeight="1">
      <c r="A4" s="444" t="s">
        <v>818</v>
      </c>
      <c r="B4" s="418"/>
      <c r="C4" s="418"/>
      <c r="D4" s="418"/>
      <c r="E4" s="418"/>
      <c r="F4" s="418"/>
      <c r="G4" s="418"/>
      <c r="H4" s="418"/>
      <c r="I4" s="418"/>
    </row>
    <row r="5" spans="1:9" ht="21" customHeight="1">
      <c r="A5" s="1328"/>
      <c r="B5" s="1329"/>
      <c r="C5" s="1329"/>
      <c r="D5" s="1329"/>
      <c r="E5" s="1329"/>
      <c r="F5" s="1329"/>
      <c r="G5" s="1329"/>
      <c r="H5" s="1329"/>
      <c r="I5" s="1330"/>
    </row>
    <row r="6" spans="1:9" ht="21" customHeight="1">
      <c r="A6" s="1331"/>
      <c r="B6" s="1332"/>
      <c r="C6" s="1332"/>
      <c r="D6" s="1332"/>
      <c r="E6" s="1332"/>
      <c r="F6" s="1332"/>
      <c r="G6" s="1332"/>
      <c r="H6" s="1332"/>
      <c r="I6" s="1333"/>
    </row>
    <row r="7" spans="1:9" ht="21" customHeight="1">
      <c r="A7" s="1331"/>
      <c r="B7" s="1332"/>
      <c r="C7" s="1332"/>
      <c r="D7" s="1332"/>
      <c r="E7" s="1332"/>
      <c r="F7" s="1332"/>
      <c r="G7" s="1332"/>
      <c r="H7" s="1332"/>
      <c r="I7" s="1333"/>
    </row>
    <row r="8" spans="1:9" ht="21" customHeight="1">
      <c r="A8" s="1331"/>
      <c r="B8" s="1332"/>
      <c r="C8" s="1332"/>
      <c r="D8" s="1332"/>
      <c r="E8" s="1332"/>
      <c r="F8" s="1332"/>
      <c r="G8" s="1332"/>
      <c r="H8" s="1332"/>
      <c r="I8" s="1333"/>
    </row>
    <row r="9" spans="1:9" ht="21" customHeight="1">
      <c r="A9" s="1331"/>
      <c r="B9" s="1332"/>
      <c r="C9" s="1332"/>
      <c r="D9" s="1332"/>
      <c r="E9" s="1332"/>
      <c r="F9" s="1332"/>
      <c r="G9" s="1332"/>
      <c r="H9" s="1332"/>
      <c r="I9" s="1333"/>
    </row>
    <row r="10" spans="1:9" ht="21" customHeight="1">
      <c r="A10" s="1331"/>
      <c r="B10" s="1332"/>
      <c r="C10" s="1332"/>
      <c r="D10" s="1332"/>
      <c r="E10" s="1332"/>
      <c r="F10" s="1332"/>
      <c r="G10" s="1332"/>
      <c r="H10" s="1332"/>
      <c r="I10" s="1333"/>
    </row>
    <row r="11" spans="1:9" ht="21" customHeight="1">
      <c r="A11" s="1331"/>
      <c r="B11" s="1332"/>
      <c r="C11" s="1332"/>
      <c r="D11" s="1332"/>
      <c r="E11" s="1332"/>
      <c r="F11" s="1332"/>
      <c r="G11" s="1332"/>
      <c r="H11" s="1332"/>
      <c r="I11" s="1333"/>
    </row>
    <row r="12" spans="1:9" ht="21" customHeight="1">
      <c r="A12" s="1331"/>
      <c r="B12" s="1332"/>
      <c r="C12" s="1332"/>
      <c r="D12" s="1332"/>
      <c r="E12" s="1332"/>
      <c r="F12" s="1332"/>
      <c r="G12" s="1332"/>
      <c r="H12" s="1332"/>
      <c r="I12" s="1333"/>
    </row>
    <row r="13" spans="1:9" ht="21" customHeight="1">
      <c r="A13" s="1331"/>
      <c r="B13" s="1332"/>
      <c r="C13" s="1332"/>
      <c r="D13" s="1332"/>
      <c r="E13" s="1332"/>
      <c r="F13" s="1332"/>
      <c r="G13" s="1332"/>
      <c r="H13" s="1332"/>
      <c r="I13" s="1333"/>
    </row>
    <row r="14" spans="1:9" ht="21" customHeight="1">
      <c r="A14" s="1331"/>
      <c r="B14" s="1332"/>
      <c r="C14" s="1332"/>
      <c r="D14" s="1332"/>
      <c r="E14" s="1332"/>
      <c r="F14" s="1332"/>
      <c r="G14" s="1332"/>
      <c r="H14" s="1332"/>
      <c r="I14" s="1333"/>
    </row>
    <row r="15" spans="1:9" ht="21" customHeight="1">
      <c r="A15" s="1331"/>
      <c r="B15" s="1332"/>
      <c r="C15" s="1332"/>
      <c r="D15" s="1332"/>
      <c r="E15" s="1332"/>
      <c r="F15" s="1332"/>
      <c r="G15" s="1332"/>
      <c r="H15" s="1332"/>
      <c r="I15" s="1333"/>
    </row>
    <row r="16" spans="1:9" ht="21" customHeight="1">
      <c r="A16" s="1331"/>
      <c r="B16" s="1332"/>
      <c r="C16" s="1332"/>
      <c r="D16" s="1332"/>
      <c r="E16" s="1332"/>
      <c r="F16" s="1332"/>
      <c r="G16" s="1332"/>
      <c r="H16" s="1332"/>
      <c r="I16" s="1333"/>
    </row>
    <row r="17" spans="1:9" ht="21" customHeight="1">
      <c r="A17" s="1331"/>
      <c r="B17" s="1332"/>
      <c r="C17" s="1332"/>
      <c r="D17" s="1332"/>
      <c r="E17" s="1332"/>
      <c r="F17" s="1332"/>
      <c r="G17" s="1332"/>
      <c r="H17" s="1332"/>
      <c r="I17" s="1333"/>
    </row>
    <row r="18" spans="1:9" ht="21" customHeight="1">
      <c r="A18" s="1331"/>
      <c r="B18" s="1332"/>
      <c r="C18" s="1332"/>
      <c r="D18" s="1332"/>
      <c r="E18" s="1332"/>
      <c r="F18" s="1332"/>
      <c r="G18" s="1332"/>
      <c r="H18" s="1332"/>
      <c r="I18" s="1333"/>
    </row>
    <row r="19" spans="1:9" ht="21" customHeight="1">
      <c r="A19" s="1331"/>
      <c r="B19" s="1332"/>
      <c r="C19" s="1332"/>
      <c r="D19" s="1332"/>
      <c r="E19" s="1332"/>
      <c r="F19" s="1332"/>
      <c r="G19" s="1332"/>
      <c r="H19" s="1332"/>
      <c r="I19" s="1333"/>
    </row>
    <row r="20" spans="1:9" ht="21" customHeight="1">
      <c r="A20" s="1331"/>
      <c r="B20" s="1332"/>
      <c r="C20" s="1332"/>
      <c r="D20" s="1332"/>
      <c r="E20" s="1332"/>
      <c r="F20" s="1332"/>
      <c r="G20" s="1332"/>
      <c r="H20" s="1332"/>
      <c r="I20" s="1333"/>
    </row>
    <row r="21" spans="1:9" ht="21" customHeight="1">
      <c r="A21" s="1331"/>
      <c r="B21" s="1332"/>
      <c r="C21" s="1332"/>
      <c r="D21" s="1332"/>
      <c r="E21" s="1332"/>
      <c r="F21" s="1332"/>
      <c r="G21" s="1332"/>
      <c r="H21" s="1332"/>
      <c r="I21" s="1333"/>
    </row>
    <row r="22" spans="1:9" ht="21" customHeight="1">
      <c r="A22" s="1331"/>
      <c r="B22" s="1332"/>
      <c r="C22" s="1332"/>
      <c r="D22" s="1332"/>
      <c r="E22" s="1332"/>
      <c r="F22" s="1332"/>
      <c r="G22" s="1332"/>
      <c r="H22" s="1332"/>
      <c r="I22" s="1333"/>
    </row>
    <row r="23" spans="1:9" ht="21" customHeight="1">
      <c r="A23" s="1331"/>
      <c r="B23" s="1332"/>
      <c r="C23" s="1332"/>
      <c r="D23" s="1332"/>
      <c r="E23" s="1332"/>
      <c r="F23" s="1332"/>
      <c r="G23" s="1332"/>
      <c r="H23" s="1332"/>
      <c r="I23" s="1333"/>
    </row>
    <row r="24" spans="1:9" ht="21" customHeight="1">
      <c r="A24" s="1331"/>
      <c r="B24" s="1332"/>
      <c r="C24" s="1332"/>
      <c r="D24" s="1332"/>
      <c r="E24" s="1332"/>
      <c r="F24" s="1332"/>
      <c r="G24" s="1332"/>
      <c r="H24" s="1332"/>
      <c r="I24" s="1333"/>
    </row>
    <row r="25" spans="1:9" ht="21" customHeight="1">
      <c r="A25" s="1331"/>
      <c r="B25" s="1332"/>
      <c r="C25" s="1332"/>
      <c r="D25" s="1332"/>
      <c r="E25" s="1332"/>
      <c r="F25" s="1332"/>
      <c r="G25" s="1332"/>
      <c r="H25" s="1332"/>
      <c r="I25" s="1333"/>
    </row>
    <row r="26" spans="1:9" ht="21" customHeight="1">
      <c r="A26" s="1331"/>
      <c r="B26" s="1332"/>
      <c r="C26" s="1332"/>
      <c r="D26" s="1332"/>
      <c r="E26" s="1332"/>
      <c r="F26" s="1332"/>
      <c r="G26" s="1332"/>
      <c r="H26" s="1332"/>
      <c r="I26" s="1333"/>
    </row>
    <row r="27" spans="1:9" ht="21" customHeight="1">
      <c r="A27" s="1331"/>
      <c r="B27" s="1332"/>
      <c r="C27" s="1332"/>
      <c r="D27" s="1332"/>
      <c r="E27" s="1332"/>
      <c r="F27" s="1332"/>
      <c r="G27" s="1332"/>
      <c r="H27" s="1332"/>
      <c r="I27" s="1333"/>
    </row>
    <row r="28" spans="1:9" ht="21" customHeight="1">
      <c r="A28" s="1331"/>
      <c r="B28" s="1332"/>
      <c r="C28" s="1332"/>
      <c r="D28" s="1332"/>
      <c r="E28" s="1332"/>
      <c r="F28" s="1332"/>
      <c r="G28" s="1332"/>
      <c r="H28" s="1332"/>
      <c r="I28" s="1333"/>
    </row>
    <row r="29" spans="1:9" ht="21" customHeight="1">
      <c r="A29" s="1331"/>
      <c r="B29" s="1332"/>
      <c r="C29" s="1332"/>
      <c r="D29" s="1332"/>
      <c r="E29" s="1332"/>
      <c r="F29" s="1332"/>
      <c r="G29" s="1332"/>
      <c r="H29" s="1332"/>
      <c r="I29" s="1333"/>
    </row>
    <row r="30" spans="1:9" ht="21" customHeight="1">
      <c r="A30" s="1331"/>
      <c r="B30" s="1332"/>
      <c r="C30" s="1332"/>
      <c r="D30" s="1332"/>
      <c r="E30" s="1332"/>
      <c r="F30" s="1332"/>
      <c r="G30" s="1332"/>
      <c r="H30" s="1332"/>
      <c r="I30" s="1333"/>
    </row>
    <row r="31" spans="1:9" ht="21" customHeight="1">
      <c r="A31" s="1331"/>
      <c r="B31" s="1332"/>
      <c r="C31" s="1332"/>
      <c r="D31" s="1332"/>
      <c r="E31" s="1332"/>
      <c r="F31" s="1332"/>
      <c r="G31" s="1332"/>
      <c r="H31" s="1332"/>
      <c r="I31" s="1333"/>
    </row>
    <row r="32" spans="1:9" ht="21" customHeight="1">
      <c r="A32" s="1331"/>
      <c r="B32" s="1332"/>
      <c r="C32" s="1332"/>
      <c r="D32" s="1332"/>
      <c r="E32" s="1332"/>
      <c r="F32" s="1332"/>
      <c r="G32" s="1332"/>
      <c r="H32" s="1332"/>
      <c r="I32" s="1333"/>
    </row>
    <row r="33" spans="1:9" ht="21" customHeight="1">
      <c r="A33" s="1331"/>
      <c r="B33" s="1332"/>
      <c r="C33" s="1332"/>
      <c r="D33" s="1332"/>
      <c r="E33" s="1332"/>
      <c r="F33" s="1332"/>
      <c r="G33" s="1332"/>
      <c r="H33" s="1332"/>
      <c r="I33" s="1333"/>
    </row>
    <row r="34" spans="1:9" ht="21" customHeight="1">
      <c r="A34" s="1334"/>
      <c r="B34" s="1335"/>
      <c r="C34" s="1335"/>
      <c r="D34" s="1335"/>
      <c r="E34" s="1335"/>
      <c r="F34" s="1335"/>
      <c r="G34" s="1335"/>
      <c r="H34" s="1335"/>
      <c r="I34" s="1336"/>
    </row>
    <row r="35" spans="1:9" ht="21" customHeight="1">
      <c r="A35" s="429" t="s">
        <v>442</v>
      </c>
      <c r="B35" s="443"/>
      <c r="C35" s="443"/>
      <c r="D35" s="443"/>
      <c r="E35" s="443"/>
      <c r="F35" s="443"/>
      <c r="G35" s="443"/>
      <c r="H35" s="443"/>
      <c r="I35" s="443"/>
    </row>
    <row r="36" spans="1:9" ht="21" customHeight="1">
      <c r="A36" s="429" t="s">
        <v>443</v>
      </c>
      <c r="B36" s="443"/>
      <c r="C36" s="443"/>
      <c r="D36" s="443"/>
      <c r="E36" s="443"/>
      <c r="F36" s="443"/>
      <c r="G36" s="443"/>
      <c r="H36" s="443"/>
      <c r="I36" s="443"/>
    </row>
    <row r="37" spans="1:9" ht="21" customHeight="1">
      <c r="A37" s="1301" t="s">
        <v>812</v>
      </c>
      <c r="B37" s="1301"/>
      <c r="C37" s="1301"/>
      <c r="D37" s="1301"/>
      <c r="E37" s="1301"/>
      <c r="F37" s="1301"/>
      <c r="G37" s="1301"/>
      <c r="H37" s="1301"/>
      <c r="I37" s="1301"/>
    </row>
    <row r="38" spans="1:9" ht="21" customHeight="1">
      <c r="A38" s="401"/>
      <c r="B38" s="401"/>
      <c r="C38" s="401"/>
      <c r="D38" s="401"/>
      <c r="E38" s="401"/>
      <c r="F38" s="401"/>
      <c r="G38" s="401"/>
      <c r="H38" s="401"/>
      <c r="I38" s="25" t="str">
        <f>様式7!$F$4</f>
        <v>○○○○○○○○○○○ＥＳＣＯ事業</v>
      </c>
    </row>
    <row r="39" spans="1:9" ht="21" customHeight="1">
      <c r="A39" s="296"/>
      <c r="B39" s="296"/>
      <c r="C39" s="296"/>
      <c r="D39" s="296"/>
      <c r="E39" s="296"/>
      <c r="F39" s="296"/>
      <c r="G39" s="296"/>
      <c r="H39" s="296"/>
      <c r="I39" s="296"/>
    </row>
    <row r="40" spans="1:9" ht="21" customHeight="1">
      <c r="A40" s="296"/>
      <c r="B40" s="296"/>
      <c r="C40" s="296"/>
      <c r="D40" s="296"/>
      <c r="E40" s="296"/>
      <c r="F40" s="296"/>
      <c r="G40" s="296"/>
      <c r="H40" s="296"/>
      <c r="I40" s="296"/>
    </row>
    <row r="41" spans="1:9">
      <c r="A41" s="296"/>
      <c r="B41" s="296"/>
      <c r="C41" s="296"/>
      <c r="D41" s="296"/>
      <c r="E41" s="296"/>
      <c r="F41" s="296"/>
      <c r="G41" s="296"/>
      <c r="H41" s="296"/>
      <c r="I41" s="296"/>
    </row>
    <row r="42" spans="1:9">
      <c r="A42" s="296"/>
      <c r="B42" s="296"/>
      <c r="C42" s="296"/>
      <c r="D42" s="296"/>
      <c r="E42" s="296"/>
      <c r="F42" s="296"/>
      <c r="G42" s="296"/>
      <c r="H42" s="296"/>
      <c r="I42" s="296"/>
    </row>
    <row r="43" spans="1:9">
      <c r="A43" s="296"/>
      <c r="B43" s="296"/>
      <c r="C43" s="296"/>
      <c r="D43" s="296"/>
      <c r="E43" s="296"/>
      <c r="F43" s="296"/>
      <c r="G43" s="296"/>
      <c r="H43" s="296"/>
      <c r="I43" s="296"/>
    </row>
    <row r="44" spans="1:9">
      <c r="A44" s="296"/>
      <c r="B44" s="296"/>
      <c r="C44" s="296"/>
      <c r="D44" s="296"/>
      <c r="E44" s="296"/>
      <c r="F44" s="296"/>
      <c r="G44" s="296"/>
      <c r="H44" s="296"/>
      <c r="I44" s="296"/>
    </row>
    <row r="45" spans="1:9">
      <c r="A45" s="296"/>
      <c r="B45" s="296"/>
      <c r="C45" s="296"/>
      <c r="D45" s="296"/>
      <c r="E45" s="296"/>
      <c r="F45" s="296"/>
      <c r="G45" s="296"/>
      <c r="H45" s="296"/>
      <c r="I45" s="296"/>
    </row>
    <row r="46" spans="1:9">
      <c r="A46" s="296"/>
      <c r="B46" s="296"/>
      <c r="C46" s="296"/>
      <c r="D46" s="296"/>
      <c r="E46" s="296"/>
      <c r="F46" s="296"/>
      <c r="G46" s="296"/>
      <c r="H46" s="296"/>
      <c r="I46" s="296"/>
    </row>
    <row r="47" spans="1:9">
      <c r="A47" s="296"/>
      <c r="B47" s="296"/>
      <c r="C47" s="296"/>
      <c r="D47" s="296"/>
      <c r="E47" s="296"/>
      <c r="F47" s="296"/>
      <c r="G47" s="296"/>
      <c r="H47" s="296"/>
      <c r="I47" s="296"/>
    </row>
    <row r="48" spans="1:9">
      <c r="A48" s="296"/>
      <c r="B48" s="296"/>
      <c r="C48" s="296"/>
      <c r="D48" s="296"/>
      <c r="E48" s="296"/>
      <c r="F48" s="296"/>
      <c r="G48" s="296"/>
      <c r="H48" s="296"/>
      <c r="I48" s="296"/>
    </row>
    <row r="49" spans="1:9">
      <c r="A49" s="296"/>
      <c r="B49" s="296"/>
      <c r="C49" s="296"/>
      <c r="D49" s="296"/>
      <c r="E49" s="296"/>
      <c r="F49" s="296"/>
      <c r="G49" s="296"/>
      <c r="H49" s="296"/>
      <c r="I49" s="296"/>
    </row>
    <row r="50" spans="1:9">
      <c r="A50" s="296"/>
      <c r="B50" s="296"/>
      <c r="C50" s="296"/>
      <c r="D50" s="296"/>
      <c r="E50" s="296"/>
      <c r="F50" s="296"/>
      <c r="G50" s="296"/>
      <c r="H50" s="296"/>
      <c r="I50" s="296"/>
    </row>
    <row r="51" spans="1:9">
      <c r="A51" s="296"/>
      <c r="B51" s="296"/>
      <c r="C51" s="296"/>
      <c r="D51" s="296"/>
      <c r="E51" s="296"/>
      <c r="F51" s="296"/>
      <c r="G51" s="296"/>
      <c r="H51" s="296"/>
      <c r="I51" s="296"/>
    </row>
    <row r="52" spans="1:9">
      <c r="A52" s="296"/>
      <c r="B52" s="296"/>
      <c r="C52" s="296"/>
      <c r="D52" s="296"/>
      <c r="E52" s="296"/>
      <c r="F52" s="296"/>
      <c r="G52" s="296"/>
      <c r="H52" s="296"/>
      <c r="I52" s="296"/>
    </row>
    <row r="53" spans="1:9">
      <c r="A53" s="296"/>
      <c r="B53" s="296"/>
      <c r="C53" s="296"/>
      <c r="D53" s="296"/>
      <c r="E53" s="296"/>
      <c r="F53" s="296"/>
      <c r="G53" s="296"/>
      <c r="H53" s="296"/>
      <c r="I53" s="296"/>
    </row>
    <row r="54" spans="1:9">
      <c r="A54" s="296"/>
      <c r="B54" s="296"/>
      <c r="C54" s="296"/>
      <c r="D54" s="296"/>
      <c r="E54" s="296"/>
      <c r="F54" s="296"/>
      <c r="G54" s="296"/>
      <c r="H54" s="296"/>
      <c r="I54" s="296"/>
    </row>
  </sheetData>
  <mergeCells count="3">
    <mergeCell ref="A2:I2"/>
    <mergeCell ref="A37:I37"/>
    <mergeCell ref="A5:I34"/>
  </mergeCells>
  <phoneticPr fontId="5"/>
  <pageMargins left="0.98425196850393704" right="0.59055118110236215" top="0.78740157480314965" bottom="0.78740157480314965" header="0" footer="0"/>
  <pageSetup paperSize="9"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view="pageBreakPreview" zoomScaleNormal="85" zoomScaleSheetLayoutView="100" workbookViewId="0">
      <selection activeCell="I37" sqref="I37"/>
    </sheetView>
  </sheetViews>
  <sheetFormatPr defaultRowHeight="13.5"/>
  <cols>
    <col min="9" max="9" width="14.375" customWidth="1"/>
    <col min="10" max="10" width="2.625" customWidth="1"/>
    <col min="11" max="11" width="9" customWidth="1"/>
  </cols>
  <sheetData>
    <row r="1" spans="1:10" ht="16.5" customHeight="1">
      <c r="A1" s="401"/>
      <c r="B1" s="401"/>
      <c r="C1" s="401"/>
      <c r="D1" s="401"/>
      <c r="E1" s="401"/>
      <c r="F1" s="401"/>
      <c r="G1" s="401"/>
      <c r="H1" s="401"/>
      <c r="I1" s="442" t="s">
        <v>72</v>
      </c>
      <c r="J1" s="401"/>
    </row>
    <row r="2" spans="1:10" ht="22.5" customHeight="1">
      <c r="A2" s="298" t="s">
        <v>679</v>
      </c>
      <c r="B2" s="418"/>
      <c r="C2" s="418"/>
      <c r="D2" s="418"/>
      <c r="E2" s="418"/>
      <c r="F2" s="418"/>
      <c r="G2" s="418"/>
      <c r="H2" s="418"/>
      <c r="I2" s="418"/>
      <c r="J2" s="401"/>
    </row>
    <row r="3" spans="1:10" ht="12" customHeight="1">
      <c r="A3" s="298"/>
      <c r="B3" s="418"/>
      <c r="C3" s="418"/>
      <c r="D3" s="418"/>
      <c r="E3" s="418"/>
      <c r="F3" s="418"/>
      <c r="G3" s="418"/>
      <c r="H3" s="418"/>
      <c r="I3" s="418"/>
      <c r="J3" s="401"/>
    </row>
    <row r="4" spans="1:10" ht="22.5" customHeight="1">
      <c r="A4" s="1363" t="s">
        <v>717</v>
      </c>
      <c r="B4" s="1363"/>
      <c r="C4" s="1363"/>
      <c r="D4" s="1363"/>
      <c r="E4" s="1363"/>
      <c r="F4" s="1363"/>
      <c r="G4" s="1363"/>
      <c r="H4" s="1363"/>
      <c r="I4" s="1363"/>
      <c r="J4" s="401"/>
    </row>
    <row r="5" spans="1:10" ht="22.5" customHeight="1">
      <c r="A5" s="1362" t="s">
        <v>718</v>
      </c>
      <c r="B5" s="1362"/>
      <c r="C5" s="1362"/>
      <c r="D5" s="1362"/>
      <c r="E5" s="1362"/>
      <c r="F5" s="1362"/>
      <c r="G5" s="1362"/>
      <c r="H5" s="1362"/>
      <c r="I5" s="1362"/>
      <c r="J5" s="401"/>
    </row>
    <row r="6" spans="1:10" ht="23.25" customHeight="1">
      <c r="A6" s="1356"/>
      <c r="B6" s="1357"/>
      <c r="C6" s="1357"/>
      <c r="D6" s="1357"/>
      <c r="E6" s="1357"/>
      <c r="F6" s="1357"/>
      <c r="G6" s="1357"/>
      <c r="H6" s="1357"/>
      <c r="I6" s="1358"/>
      <c r="J6" s="401"/>
    </row>
    <row r="7" spans="1:10" ht="21" customHeight="1">
      <c r="A7" s="1356"/>
      <c r="B7" s="1357"/>
      <c r="C7" s="1357"/>
      <c r="D7" s="1357"/>
      <c r="E7" s="1357"/>
      <c r="F7" s="1357"/>
      <c r="G7" s="1357"/>
      <c r="H7" s="1357"/>
      <c r="I7" s="1358"/>
      <c r="J7" s="401"/>
    </row>
    <row r="8" spans="1:10" ht="21" customHeight="1">
      <c r="A8" s="1356"/>
      <c r="B8" s="1357"/>
      <c r="C8" s="1357"/>
      <c r="D8" s="1357"/>
      <c r="E8" s="1357"/>
      <c r="F8" s="1357"/>
      <c r="G8" s="1357"/>
      <c r="H8" s="1357"/>
      <c r="I8" s="1358"/>
      <c r="J8" s="401"/>
    </row>
    <row r="9" spans="1:10" ht="21" customHeight="1">
      <c r="A9" s="1356"/>
      <c r="B9" s="1357"/>
      <c r="C9" s="1357"/>
      <c r="D9" s="1357"/>
      <c r="E9" s="1357"/>
      <c r="F9" s="1357"/>
      <c r="G9" s="1357"/>
      <c r="H9" s="1357"/>
      <c r="I9" s="1358"/>
      <c r="J9" s="401"/>
    </row>
    <row r="10" spans="1:10" ht="21" customHeight="1">
      <c r="A10" s="1356"/>
      <c r="B10" s="1357"/>
      <c r="C10" s="1357"/>
      <c r="D10" s="1357"/>
      <c r="E10" s="1357"/>
      <c r="F10" s="1357"/>
      <c r="G10" s="1357"/>
      <c r="H10" s="1357"/>
      <c r="I10" s="1358"/>
      <c r="J10" s="401"/>
    </row>
    <row r="11" spans="1:10" ht="21" customHeight="1">
      <c r="A11" s="1356"/>
      <c r="B11" s="1357"/>
      <c r="C11" s="1357"/>
      <c r="D11" s="1357"/>
      <c r="E11" s="1357"/>
      <c r="F11" s="1357"/>
      <c r="G11" s="1357"/>
      <c r="H11" s="1357"/>
      <c r="I11" s="1358"/>
      <c r="J11" s="401"/>
    </row>
    <row r="12" spans="1:10" ht="21" customHeight="1">
      <c r="A12" s="1356"/>
      <c r="B12" s="1357"/>
      <c r="C12" s="1357"/>
      <c r="D12" s="1357"/>
      <c r="E12" s="1357"/>
      <c r="F12" s="1357"/>
      <c r="G12" s="1357"/>
      <c r="H12" s="1357"/>
      <c r="I12" s="1358"/>
      <c r="J12" s="401"/>
    </row>
    <row r="13" spans="1:10" ht="21" customHeight="1">
      <c r="A13" s="1356"/>
      <c r="B13" s="1357"/>
      <c r="C13" s="1357"/>
      <c r="D13" s="1357"/>
      <c r="E13" s="1357"/>
      <c r="F13" s="1357"/>
      <c r="G13" s="1357"/>
      <c r="H13" s="1357"/>
      <c r="I13" s="1358"/>
      <c r="J13" s="401"/>
    </row>
    <row r="14" spans="1:10" ht="21" customHeight="1">
      <c r="A14" s="1356"/>
      <c r="B14" s="1357"/>
      <c r="C14" s="1357"/>
      <c r="D14" s="1357"/>
      <c r="E14" s="1357"/>
      <c r="F14" s="1357"/>
      <c r="G14" s="1357"/>
      <c r="H14" s="1357"/>
      <c r="I14" s="1358"/>
      <c r="J14" s="401"/>
    </row>
    <row r="15" spans="1:10" ht="21" customHeight="1">
      <c r="A15" s="1356"/>
      <c r="B15" s="1357"/>
      <c r="C15" s="1357"/>
      <c r="D15" s="1357"/>
      <c r="E15" s="1357"/>
      <c r="F15" s="1357"/>
      <c r="G15" s="1357"/>
      <c r="H15" s="1357"/>
      <c r="I15" s="1358"/>
      <c r="J15" s="401"/>
    </row>
    <row r="16" spans="1:10" ht="21" customHeight="1">
      <c r="A16" s="1356"/>
      <c r="B16" s="1357"/>
      <c r="C16" s="1357"/>
      <c r="D16" s="1357"/>
      <c r="E16" s="1357"/>
      <c r="F16" s="1357"/>
      <c r="G16" s="1357"/>
      <c r="H16" s="1357"/>
      <c r="I16" s="1358"/>
      <c r="J16" s="401"/>
    </row>
    <row r="17" spans="1:10" ht="21" customHeight="1">
      <c r="A17" s="1356"/>
      <c r="B17" s="1357"/>
      <c r="C17" s="1357"/>
      <c r="D17" s="1357"/>
      <c r="E17" s="1357"/>
      <c r="F17" s="1357"/>
      <c r="G17" s="1357"/>
      <c r="H17" s="1357"/>
      <c r="I17" s="1358"/>
      <c r="J17" s="401"/>
    </row>
    <row r="18" spans="1:10" ht="21" customHeight="1">
      <c r="A18" s="1356"/>
      <c r="B18" s="1357"/>
      <c r="C18" s="1357"/>
      <c r="D18" s="1357"/>
      <c r="E18" s="1357"/>
      <c r="F18" s="1357"/>
      <c r="G18" s="1357"/>
      <c r="H18" s="1357"/>
      <c r="I18" s="1358"/>
      <c r="J18" s="401"/>
    </row>
    <row r="19" spans="1:10" ht="21" customHeight="1">
      <c r="A19" s="1356"/>
      <c r="B19" s="1357"/>
      <c r="C19" s="1357"/>
      <c r="D19" s="1357"/>
      <c r="E19" s="1357"/>
      <c r="F19" s="1357"/>
      <c r="G19" s="1357"/>
      <c r="H19" s="1357"/>
      <c r="I19" s="1358"/>
      <c r="J19" s="401"/>
    </row>
    <row r="20" spans="1:10" ht="21" customHeight="1">
      <c r="A20" s="1356"/>
      <c r="B20" s="1357"/>
      <c r="C20" s="1357"/>
      <c r="D20" s="1357"/>
      <c r="E20" s="1357"/>
      <c r="F20" s="1357"/>
      <c r="G20" s="1357"/>
      <c r="H20" s="1357"/>
      <c r="I20" s="1358"/>
      <c r="J20" s="401"/>
    </row>
    <row r="21" spans="1:10" ht="21" customHeight="1">
      <c r="A21" s="1356"/>
      <c r="B21" s="1357"/>
      <c r="C21" s="1357"/>
      <c r="D21" s="1357"/>
      <c r="E21" s="1357"/>
      <c r="F21" s="1357"/>
      <c r="G21" s="1357"/>
      <c r="H21" s="1357"/>
      <c r="I21" s="1358"/>
      <c r="J21" s="401"/>
    </row>
    <row r="22" spans="1:10" ht="21" customHeight="1">
      <c r="A22" s="1356"/>
      <c r="B22" s="1357"/>
      <c r="C22" s="1357"/>
      <c r="D22" s="1357"/>
      <c r="E22" s="1357"/>
      <c r="F22" s="1357"/>
      <c r="G22" s="1357"/>
      <c r="H22" s="1357"/>
      <c r="I22" s="1358"/>
      <c r="J22" s="401"/>
    </row>
    <row r="23" spans="1:10" ht="21" customHeight="1">
      <c r="A23" s="1356"/>
      <c r="B23" s="1357"/>
      <c r="C23" s="1357"/>
      <c r="D23" s="1357"/>
      <c r="E23" s="1357"/>
      <c r="F23" s="1357"/>
      <c r="G23" s="1357"/>
      <c r="H23" s="1357"/>
      <c r="I23" s="1358"/>
      <c r="J23" s="401"/>
    </row>
    <row r="24" spans="1:10" ht="21" customHeight="1">
      <c r="A24" s="1356"/>
      <c r="B24" s="1357"/>
      <c r="C24" s="1357"/>
      <c r="D24" s="1357"/>
      <c r="E24" s="1357"/>
      <c r="F24" s="1357"/>
      <c r="G24" s="1357"/>
      <c r="H24" s="1357"/>
      <c r="I24" s="1358"/>
      <c r="J24" s="401"/>
    </row>
    <row r="25" spans="1:10" ht="21" customHeight="1">
      <c r="A25" s="1356"/>
      <c r="B25" s="1357"/>
      <c r="C25" s="1357"/>
      <c r="D25" s="1357"/>
      <c r="E25" s="1357"/>
      <c r="F25" s="1357"/>
      <c r="G25" s="1357"/>
      <c r="H25" s="1357"/>
      <c r="I25" s="1358"/>
      <c r="J25" s="401"/>
    </row>
    <row r="26" spans="1:10" ht="21" customHeight="1">
      <c r="A26" s="1356"/>
      <c r="B26" s="1357"/>
      <c r="C26" s="1357"/>
      <c r="D26" s="1357"/>
      <c r="E26" s="1357"/>
      <c r="F26" s="1357"/>
      <c r="G26" s="1357"/>
      <c r="H26" s="1357"/>
      <c r="I26" s="1358"/>
      <c r="J26" s="401"/>
    </row>
    <row r="27" spans="1:10" ht="21" customHeight="1">
      <c r="A27" s="1356"/>
      <c r="B27" s="1357"/>
      <c r="C27" s="1357"/>
      <c r="D27" s="1357"/>
      <c r="E27" s="1357"/>
      <c r="F27" s="1357"/>
      <c r="G27" s="1357"/>
      <c r="H27" s="1357"/>
      <c r="I27" s="1358"/>
      <c r="J27" s="401"/>
    </row>
    <row r="28" spans="1:10" ht="21" customHeight="1">
      <c r="A28" s="1356"/>
      <c r="B28" s="1357"/>
      <c r="C28" s="1357"/>
      <c r="D28" s="1357"/>
      <c r="E28" s="1357"/>
      <c r="F28" s="1357"/>
      <c r="G28" s="1357"/>
      <c r="H28" s="1357"/>
      <c r="I28" s="1358"/>
      <c r="J28" s="401"/>
    </row>
    <row r="29" spans="1:10" ht="21" customHeight="1">
      <c r="A29" s="1356"/>
      <c r="B29" s="1357"/>
      <c r="C29" s="1357"/>
      <c r="D29" s="1357"/>
      <c r="E29" s="1357"/>
      <c r="F29" s="1357"/>
      <c r="G29" s="1357"/>
      <c r="H29" s="1357"/>
      <c r="I29" s="1358"/>
      <c r="J29" s="401"/>
    </row>
    <row r="30" spans="1:10" ht="21" customHeight="1">
      <c r="A30" s="1356"/>
      <c r="B30" s="1357"/>
      <c r="C30" s="1357"/>
      <c r="D30" s="1357"/>
      <c r="E30" s="1357"/>
      <c r="F30" s="1357"/>
      <c r="G30" s="1357"/>
      <c r="H30" s="1357"/>
      <c r="I30" s="1358"/>
      <c r="J30" s="401"/>
    </row>
    <row r="31" spans="1:10" ht="21" customHeight="1">
      <c r="A31" s="1356"/>
      <c r="B31" s="1357"/>
      <c r="C31" s="1357"/>
      <c r="D31" s="1357"/>
      <c r="E31" s="1357"/>
      <c r="F31" s="1357"/>
      <c r="G31" s="1357"/>
      <c r="H31" s="1357"/>
      <c r="I31" s="1358"/>
      <c r="J31" s="401"/>
    </row>
    <row r="32" spans="1:10" ht="21" customHeight="1">
      <c r="A32" s="1359"/>
      <c r="B32" s="1360"/>
      <c r="C32" s="1360"/>
      <c r="D32" s="1360"/>
      <c r="E32" s="1360"/>
      <c r="F32" s="1360"/>
      <c r="G32" s="1360"/>
      <c r="H32" s="1360"/>
      <c r="I32" s="1361"/>
      <c r="J32" s="401"/>
    </row>
    <row r="33" spans="1:10" ht="21" customHeight="1">
      <c r="A33" s="429" t="s">
        <v>442</v>
      </c>
      <c r="B33" s="854"/>
      <c r="C33" s="854"/>
      <c r="D33" s="854"/>
      <c r="E33" s="854"/>
      <c r="F33" s="854"/>
      <c r="G33" s="854"/>
      <c r="H33" s="854"/>
      <c r="I33" s="854"/>
      <c r="J33" s="401"/>
    </row>
    <row r="34" spans="1:10" ht="21" customHeight="1">
      <c r="A34" s="429" t="s">
        <v>443</v>
      </c>
      <c r="B34" s="854"/>
      <c r="C34" s="854"/>
      <c r="D34" s="854"/>
      <c r="E34" s="854"/>
      <c r="F34" s="854"/>
      <c r="G34" s="854"/>
      <c r="H34" s="854"/>
      <c r="I34" s="854"/>
      <c r="J34" s="401"/>
    </row>
    <row r="35" spans="1:10" ht="21" customHeight="1">
      <c r="A35" s="401"/>
      <c r="B35" s="401"/>
      <c r="C35" s="401"/>
      <c r="D35" s="401"/>
      <c r="E35" s="401"/>
      <c r="F35" s="401"/>
      <c r="G35" s="401"/>
      <c r="H35" s="401"/>
      <c r="I35" s="401"/>
      <c r="J35" s="401"/>
    </row>
    <row r="36" spans="1:10" ht="21" customHeight="1">
      <c r="A36" s="1355" t="s">
        <v>812</v>
      </c>
      <c r="B36" s="1355"/>
      <c r="C36" s="1355"/>
      <c r="D36" s="1355"/>
      <c r="E36" s="1355"/>
      <c r="F36" s="1355"/>
      <c r="G36" s="1355"/>
      <c r="H36" s="1355"/>
      <c r="I36" s="1355"/>
      <c r="J36" s="1355"/>
    </row>
    <row r="37" spans="1:10" ht="21" customHeight="1">
      <c r="A37" s="401"/>
      <c r="B37" s="401"/>
      <c r="C37" s="401"/>
      <c r="D37" s="401"/>
      <c r="E37" s="401"/>
      <c r="F37" s="401"/>
      <c r="G37" s="401"/>
      <c r="H37" s="446"/>
      <c r="I37" s="370" t="str">
        <f>様式7!$F$4</f>
        <v>○○○○○○○○○○○ＥＳＣＯ事業</v>
      </c>
      <c r="J37" s="94"/>
    </row>
    <row r="38" spans="1:10" ht="21" customHeight="1">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25"/>
      <c r="J40" s="1"/>
    </row>
    <row r="41" spans="1:10" ht="14.25">
      <c r="A41" s="93"/>
      <c r="B41" s="15"/>
      <c r="C41" s="15"/>
      <c r="D41" s="15"/>
      <c r="E41" s="15"/>
      <c r="F41" s="15"/>
      <c r="G41" s="15"/>
      <c r="H41" s="15"/>
      <c r="I41" s="15"/>
      <c r="J41" s="1"/>
    </row>
    <row r="42" spans="1:10">
      <c r="A42" s="1"/>
      <c r="B42" s="1"/>
      <c r="C42" s="1"/>
      <c r="D42" s="1"/>
      <c r="E42" s="1"/>
      <c r="F42" s="1"/>
      <c r="G42" s="1"/>
      <c r="H42" s="1"/>
      <c r="I42" s="1"/>
      <c r="J42" s="1"/>
    </row>
  </sheetData>
  <mergeCells count="4">
    <mergeCell ref="A36:J36"/>
    <mergeCell ref="A6:I32"/>
    <mergeCell ref="A5:I5"/>
    <mergeCell ref="A4:I4"/>
  </mergeCells>
  <phoneticPr fontId="5"/>
  <pageMargins left="0.98425196850393704" right="0.59055118110236215" top="0.78740157480314965" bottom="0.78740157480314965" header="0" footer="0"/>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58"/>
  <sheetViews>
    <sheetView view="pageBreakPreview" zoomScaleNormal="70" zoomScaleSheetLayoutView="100" workbookViewId="0">
      <selection activeCell="J5" sqref="J5"/>
    </sheetView>
  </sheetViews>
  <sheetFormatPr defaultRowHeight="13.5"/>
  <cols>
    <col min="1" max="18" width="5.375" customWidth="1"/>
    <col min="19" max="19" width="3.625" customWidth="1"/>
    <col min="20" max="20" width="2.875" customWidth="1"/>
    <col min="21" max="21" width="3.625" customWidth="1"/>
    <col min="22" max="22" width="2.875" customWidth="1"/>
    <col min="23" max="23" width="3.625" customWidth="1"/>
    <col min="24" max="24" width="3.375" customWidth="1"/>
    <col min="257" max="258" width="3.625" customWidth="1"/>
    <col min="259" max="259" width="6.875" customWidth="1"/>
    <col min="260" max="260" width="4.125" customWidth="1"/>
    <col min="261" max="261" width="3.75" customWidth="1"/>
    <col min="262" max="262" width="2.875" customWidth="1"/>
    <col min="263" max="263" width="3.625" customWidth="1"/>
    <col min="264" max="264" width="2.875" customWidth="1"/>
    <col min="265" max="265" width="3.625" customWidth="1"/>
    <col min="266" max="266" width="2.875" customWidth="1"/>
    <col min="267" max="267" width="3.625" customWidth="1"/>
    <col min="268" max="268" width="2.875" customWidth="1"/>
    <col min="269" max="269" width="4.125" customWidth="1"/>
    <col min="270" max="270" width="4.625" customWidth="1"/>
    <col min="271" max="271" width="3.625" customWidth="1"/>
    <col min="272" max="272" width="2.875" customWidth="1"/>
    <col min="273" max="273" width="3.625" customWidth="1"/>
    <col min="274" max="274" width="2.875" customWidth="1"/>
    <col min="275" max="275" width="3.625" customWidth="1"/>
    <col min="276" max="276" width="2.875" customWidth="1"/>
    <col min="277" max="277" width="3.625" customWidth="1"/>
    <col min="278" max="278" width="2.875" customWidth="1"/>
    <col min="279" max="279" width="3.625" customWidth="1"/>
    <col min="280" max="280" width="3.375" customWidth="1"/>
    <col min="513" max="514" width="3.625" customWidth="1"/>
    <col min="515" max="515" width="6.875" customWidth="1"/>
    <col min="516" max="516" width="4.125" customWidth="1"/>
    <col min="517" max="517" width="3.75" customWidth="1"/>
    <col min="518" max="518" width="2.875" customWidth="1"/>
    <col min="519" max="519" width="3.625" customWidth="1"/>
    <col min="520" max="520" width="2.875" customWidth="1"/>
    <col min="521" max="521" width="3.625" customWidth="1"/>
    <col min="522" max="522" width="2.875" customWidth="1"/>
    <col min="523" max="523" width="3.625" customWidth="1"/>
    <col min="524" max="524" width="2.875" customWidth="1"/>
    <col min="525" max="525" width="4.125" customWidth="1"/>
    <col min="526" max="526" width="4.625" customWidth="1"/>
    <col min="527" max="527" width="3.625" customWidth="1"/>
    <col min="528" max="528" width="2.875" customWidth="1"/>
    <col min="529" max="529" width="3.625" customWidth="1"/>
    <col min="530" max="530" width="2.875" customWidth="1"/>
    <col min="531" max="531" width="3.625" customWidth="1"/>
    <col min="532" max="532" width="2.875" customWidth="1"/>
    <col min="533" max="533" width="3.625" customWidth="1"/>
    <col min="534" max="534" width="2.875" customWidth="1"/>
    <col min="535" max="535" width="3.625" customWidth="1"/>
    <col min="536" max="536" width="3.375" customWidth="1"/>
    <col min="769" max="770" width="3.625" customWidth="1"/>
    <col min="771" max="771" width="6.875" customWidth="1"/>
    <col min="772" max="772" width="4.125" customWidth="1"/>
    <col min="773" max="773" width="3.75" customWidth="1"/>
    <col min="774" max="774" width="2.875" customWidth="1"/>
    <col min="775" max="775" width="3.625" customWidth="1"/>
    <col min="776" max="776" width="2.875" customWidth="1"/>
    <col min="777" max="777" width="3.625" customWidth="1"/>
    <col min="778" max="778" width="2.875" customWidth="1"/>
    <col min="779" max="779" width="3.625" customWidth="1"/>
    <col min="780" max="780" width="2.875" customWidth="1"/>
    <col min="781" max="781" width="4.125" customWidth="1"/>
    <col min="782" max="782" width="4.625" customWidth="1"/>
    <col min="783" max="783" width="3.625" customWidth="1"/>
    <col min="784" max="784" width="2.875" customWidth="1"/>
    <col min="785" max="785" width="3.625" customWidth="1"/>
    <col min="786" max="786" width="2.875" customWidth="1"/>
    <col min="787" max="787" width="3.625" customWidth="1"/>
    <col min="788" max="788" width="2.875" customWidth="1"/>
    <col min="789" max="789" width="3.625" customWidth="1"/>
    <col min="790" max="790" width="2.875" customWidth="1"/>
    <col min="791" max="791" width="3.625" customWidth="1"/>
    <col min="792" max="792" width="3.375" customWidth="1"/>
    <col min="1025" max="1026" width="3.625" customWidth="1"/>
    <col min="1027" max="1027" width="6.875" customWidth="1"/>
    <col min="1028" max="1028" width="4.125" customWidth="1"/>
    <col min="1029" max="1029" width="3.75" customWidth="1"/>
    <col min="1030" max="1030" width="2.875" customWidth="1"/>
    <col min="1031" max="1031" width="3.625" customWidth="1"/>
    <col min="1032" max="1032" width="2.875" customWidth="1"/>
    <col min="1033" max="1033" width="3.625" customWidth="1"/>
    <col min="1034" max="1034" width="2.875" customWidth="1"/>
    <col min="1035" max="1035" width="3.625" customWidth="1"/>
    <col min="1036" max="1036" width="2.875" customWidth="1"/>
    <col min="1037" max="1037" width="4.125" customWidth="1"/>
    <col min="1038" max="1038" width="4.625" customWidth="1"/>
    <col min="1039" max="1039" width="3.625" customWidth="1"/>
    <col min="1040" max="1040" width="2.875" customWidth="1"/>
    <col min="1041" max="1041" width="3.625" customWidth="1"/>
    <col min="1042" max="1042" width="2.875" customWidth="1"/>
    <col min="1043" max="1043" width="3.625" customWidth="1"/>
    <col min="1044" max="1044" width="2.875" customWidth="1"/>
    <col min="1045" max="1045" width="3.625" customWidth="1"/>
    <col min="1046" max="1046" width="2.875" customWidth="1"/>
    <col min="1047" max="1047" width="3.625" customWidth="1"/>
    <col min="1048" max="1048" width="3.375" customWidth="1"/>
    <col min="1281" max="1282" width="3.625" customWidth="1"/>
    <col min="1283" max="1283" width="6.875" customWidth="1"/>
    <col min="1284" max="1284" width="4.125" customWidth="1"/>
    <col min="1285" max="1285" width="3.75" customWidth="1"/>
    <col min="1286" max="1286" width="2.875" customWidth="1"/>
    <col min="1287" max="1287" width="3.625" customWidth="1"/>
    <col min="1288" max="1288" width="2.875" customWidth="1"/>
    <col min="1289" max="1289" width="3.625" customWidth="1"/>
    <col min="1290" max="1290" width="2.875" customWidth="1"/>
    <col min="1291" max="1291" width="3.625" customWidth="1"/>
    <col min="1292" max="1292" width="2.875" customWidth="1"/>
    <col min="1293" max="1293" width="4.125" customWidth="1"/>
    <col min="1294" max="1294" width="4.625" customWidth="1"/>
    <col min="1295" max="1295" width="3.625" customWidth="1"/>
    <col min="1296" max="1296" width="2.875" customWidth="1"/>
    <col min="1297" max="1297" width="3.625" customWidth="1"/>
    <col min="1298" max="1298" width="2.875" customWidth="1"/>
    <col min="1299" max="1299" width="3.625" customWidth="1"/>
    <col min="1300" max="1300" width="2.875" customWidth="1"/>
    <col min="1301" max="1301" width="3.625" customWidth="1"/>
    <col min="1302" max="1302" width="2.875" customWidth="1"/>
    <col min="1303" max="1303" width="3.625" customWidth="1"/>
    <col min="1304" max="1304" width="3.375" customWidth="1"/>
    <col min="1537" max="1538" width="3.625" customWidth="1"/>
    <col min="1539" max="1539" width="6.875" customWidth="1"/>
    <col min="1540" max="1540" width="4.125" customWidth="1"/>
    <col min="1541" max="1541" width="3.75" customWidth="1"/>
    <col min="1542" max="1542" width="2.875" customWidth="1"/>
    <col min="1543" max="1543" width="3.625" customWidth="1"/>
    <col min="1544" max="1544" width="2.875" customWidth="1"/>
    <col min="1545" max="1545" width="3.625" customWidth="1"/>
    <col min="1546" max="1546" width="2.875" customWidth="1"/>
    <col min="1547" max="1547" width="3.625" customWidth="1"/>
    <col min="1548" max="1548" width="2.875" customWidth="1"/>
    <col min="1549" max="1549" width="4.125" customWidth="1"/>
    <col min="1550" max="1550" width="4.625" customWidth="1"/>
    <col min="1551" max="1551" width="3.625" customWidth="1"/>
    <col min="1552" max="1552" width="2.875" customWidth="1"/>
    <col min="1553" max="1553" width="3.625" customWidth="1"/>
    <col min="1554" max="1554" width="2.875" customWidth="1"/>
    <col min="1555" max="1555" width="3.625" customWidth="1"/>
    <col min="1556" max="1556" width="2.875" customWidth="1"/>
    <col min="1557" max="1557" width="3.625" customWidth="1"/>
    <col min="1558" max="1558" width="2.875" customWidth="1"/>
    <col min="1559" max="1559" width="3.625" customWidth="1"/>
    <col min="1560" max="1560" width="3.375" customWidth="1"/>
    <col min="1793" max="1794" width="3.625" customWidth="1"/>
    <col min="1795" max="1795" width="6.875" customWidth="1"/>
    <col min="1796" max="1796" width="4.125" customWidth="1"/>
    <col min="1797" max="1797" width="3.75" customWidth="1"/>
    <col min="1798" max="1798" width="2.875" customWidth="1"/>
    <col min="1799" max="1799" width="3.625" customWidth="1"/>
    <col min="1800" max="1800" width="2.875" customWidth="1"/>
    <col min="1801" max="1801" width="3.625" customWidth="1"/>
    <col min="1802" max="1802" width="2.875" customWidth="1"/>
    <col min="1803" max="1803" width="3.625" customWidth="1"/>
    <col min="1804" max="1804" width="2.875" customWidth="1"/>
    <col min="1805" max="1805" width="4.125" customWidth="1"/>
    <col min="1806" max="1806" width="4.625" customWidth="1"/>
    <col min="1807" max="1807" width="3.625" customWidth="1"/>
    <col min="1808" max="1808" width="2.875" customWidth="1"/>
    <col min="1809" max="1809" width="3.625" customWidth="1"/>
    <col min="1810" max="1810" width="2.875" customWidth="1"/>
    <col min="1811" max="1811" width="3.625" customWidth="1"/>
    <col min="1812" max="1812" width="2.875" customWidth="1"/>
    <col min="1813" max="1813" width="3.625" customWidth="1"/>
    <col min="1814" max="1814" width="2.875" customWidth="1"/>
    <col min="1815" max="1815" width="3.625" customWidth="1"/>
    <col min="1816" max="1816" width="3.375" customWidth="1"/>
    <col min="2049" max="2050" width="3.625" customWidth="1"/>
    <col min="2051" max="2051" width="6.875" customWidth="1"/>
    <col min="2052" max="2052" width="4.125" customWidth="1"/>
    <col min="2053" max="2053" width="3.75" customWidth="1"/>
    <col min="2054" max="2054" width="2.875" customWidth="1"/>
    <col min="2055" max="2055" width="3.625" customWidth="1"/>
    <col min="2056" max="2056" width="2.875" customWidth="1"/>
    <col min="2057" max="2057" width="3.625" customWidth="1"/>
    <col min="2058" max="2058" width="2.875" customWidth="1"/>
    <col min="2059" max="2059" width="3.625" customWidth="1"/>
    <col min="2060" max="2060" width="2.875" customWidth="1"/>
    <col min="2061" max="2061" width="4.125" customWidth="1"/>
    <col min="2062" max="2062" width="4.625" customWidth="1"/>
    <col min="2063" max="2063" width="3.625" customWidth="1"/>
    <col min="2064" max="2064" width="2.875" customWidth="1"/>
    <col min="2065" max="2065" width="3.625" customWidth="1"/>
    <col min="2066" max="2066" width="2.875" customWidth="1"/>
    <col min="2067" max="2067" width="3.625" customWidth="1"/>
    <col min="2068" max="2068" width="2.875" customWidth="1"/>
    <col min="2069" max="2069" width="3.625" customWidth="1"/>
    <col min="2070" max="2070" width="2.875" customWidth="1"/>
    <col min="2071" max="2071" width="3.625" customWidth="1"/>
    <col min="2072" max="2072" width="3.375" customWidth="1"/>
    <col min="2305" max="2306" width="3.625" customWidth="1"/>
    <col min="2307" max="2307" width="6.875" customWidth="1"/>
    <col min="2308" max="2308" width="4.125" customWidth="1"/>
    <col min="2309" max="2309" width="3.75" customWidth="1"/>
    <col min="2310" max="2310" width="2.875" customWidth="1"/>
    <col min="2311" max="2311" width="3.625" customWidth="1"/>
    <col min="2312" max="2312" width="2.875" customWidth="1"/>
    <col min="2313" max="2313" width="3.625" customWidth="1"/>
    <col min="2314" max="2314" width="2.875" customWidth="1"/>
    <col min="2315" max="2315" width="3.625" customWidth="1"/>
    <col min="2316" max="2316" width="2.875" customWidth="1"/>
    <col min="2317" max="2317" width="4.125" customWidth="1"/>
    <col min="2318" max="2318" width="4.625" customWidth="1"/>
    <col min="2319" max="2319" width="3.625" customWidth="1"/>
    <col min="2320" max="2320" width="2.875" customWidth="1"/>
    <col min="2321" max="2321" width="3.625" customWidth="1"/>
    <col min="2322" max="2322" width="2.875" customWidth="1"/>
    <col min="2323" max="2323" width="3.625" customWidth="1"/>
    <col min="2324" max="2324" width="2.875" customWidth="1"/>
    <col min="2325" max="2325" width="3.625" customWidth="1"/>
    <col min="2326" max="2326" width="2.875" customWidth="1"/>
    <col min="2327" max="2327" width="3.625" customWidth="1"/>
    <col min="2328" max="2328" width="3.375" customWidth="1"/>
    <col min="2561" max="2562" width="3.625" customWidth="1"/>
    <col min="2563" max="2563" width="6.875" customWidth="1"/>
    <col min="2564" max="2564" width="4.125" customWidth="1"/>
    <col min="2565" max="2565" width="3.75" customWidth="1"/>
    <col min="2566" max="2566" width="2.875" customWidth="1"/>
    <col min="2567" max="2567" width="3.625" customWidth="1"/>
    <col min="2568" max="2568" width="2.875" customWidth="1"/>
    <col min="2569" max="2569" width="3.625" customWidth="1"/>
    <col min="2570" max="2570" width="2.875" customWidth="1"/>
    <col min="2571" max="2571" width="3.625" customWidth="1"/>
    <col min="2572" max="2572" width="2.875" customWidth="1"/>
    <col min="2573" max="2573" width="4.125" customWidth="1"/>
    <col min="2574" max="2574" width="4.625" customWidth="1"/>
    <col min="2575" max="2575" width="3.625" customWidth="1"/>
    <col min="2576" max="2576" width="2.875" customWidth="1"/>
    <col min="2577" max="2577" width="3.625" customWidth="1"/>
    <col min="2578" max="2578" width="2.875" customWidth="1"/>
    <col min="2579" max="2579" width="3.625" customWidth="1"/>
    <col min="2580" max="2580" width="2.875" customWidth="1"/>
    <col min="2581" max="2581" width="3.625" customWidth="1"/>
    <col min="2582" max="2582" width="2.875" customWidth="1"/>
    <col min="2583" max="2583" width="3.625" customWidth="1"/>
    <col min="2584" max="2584" width="3.375" customWidth="1"/>
    <col min="2817" max="2818" width="3.625" customWidth="1"/>
    <col min="2819" max="2819" width="6.875" customWidth="1"/>
    <col min="2820" max="2820" width="4.125" customWidth="1"/>
    <col min="2821" max="2821" width="3.75" customWidth="1"/>
    <col min="2822" max="2822" width="2.875" customWidth="1"/>
    <col min="2823" max="2823" width="3.625" customWidth="1"/>
    <col min="2824" max="2824" width="2.875" customWidth="1"/>
    <col min="2825" max="2825" width="3.625" customWidth="1"/>
    <col min="2826" max="2826" width="2.875" customWidth="1"/>
    <col min="2827" max="2827" width="3.625" customWidth="1"/>
    <col min="2828" max="2828" width="2.875" customWidth="1"/>
    <col min="2829" max="2829" width="4.125" customWidth="1"/>
    <col min="2830" max="2830" width="4.625" customWidth="1"/>
    <col min="2831" max="2831" width="3.625" customWidth="1"/>
    <col min="2832" max="2832" width="2.875" customWidth="1"/>
    <col min="2833" max="2833" width="3.625" customWidth="1"/>
    <col min="2834" max="2834" width="2.875" customWidth="1"/>
    <col min="2835" max="2835" width="3.625" customWidth="1"/>
    <col min="2836" max="2836" width="2.875" customWidth="1"/>
    <col min="2837" max="2837" width="3.625" customWidth="1"/>
    <col min="2838" max="2838" width="2.875" customWidth="1"/>
    <col min="2839" max="2839" width="3.625" customWidth="1"/>
    <col min="2840" max="2840" width="3.375" customWidth="1"/>
    <col min="3073" max="3074" width="3.625" customWidth="1"/>
    <col min="3075" max="3075" width="6.875" customWidth="1"/>
    <col min="3076" max="3076" width="4.125" customWidth="1"/>
    <col min="3077" max="3077" width="3.75" customWidth="1"/>
    <col min="3078" max="3078" width="2.875" customWidth="1"/>
    <col min="3079" max="3079" width="3.625" customWidth="1"/>
    <col min="3080" max="3080" width="2.875" customWidth="1"/>
    <col min="3081" max="3081" width="3.625" customWidth="1"/>
    <col min="3082" max="3082" width="2.875" customWidth="1"/>
    <col min="3083" max="3083" width="3.625" customWidth="1"/>
    <col min="3084" max="3084" width="2.875" customWidth="1"/>
    <col min="3085" max="3085" width="4.125" customWidth="1"/>
    <col min="3086" max="3086" width="4.625" customWidth="1"/>
    <col min="3087" max="3087" width="3.625" customWidth="1"/>
    <col min="3088" max="3088" width="2.875" customWidth="1"/>
    <col min="3089" max="3089" width="3.625" customWidth="1"/>
    <col min="3090" max="3090" width="2.875" customWidth="1"/>
    <col min="3091" max="3091" width="3.625" customWidth="1"/>
    <col min="3092" max="3092" width="2.875" customWidth="1"/>
    <col min="3093" max="3093" width="3.625" customWidth="1"/>
    <col min="3094" max="3094" width="2.875" customWidth="1"/>
    <col min="3095" max="3095" width="3.625" customWidth="1"/>
    <col min="3096" max="3096" width="3.375" customWidth="1"/>
    <col min="3329" max="3330" width="3.625" customWidth="1"/>
    <col min="3331" max="3331" width="6.875" customWidth="1"/>
    <col min="3332" max="3332" width="4.125" customWidth="1"/>
    <col min="3333" max="3333" width="3.75" customWidth="1"/>
    <col min="3334" max="3334" width="2.875" customWidth="1"/>
    <col min="3335" max="3335" width="3.625" customWidth="1"/>
    <col min="3336" max="3336" width="2.875" customWidth="1"/>
    <col min="3337" max="3337" width="3.625" customWidth="1"/>
    <col min="3338" max="3338" width="2.875" customWidth="1"/>
    <col min="3339" max="3339" width="3.625" customWidth="1"/>
    <col min="3340" max="3340" width="2.875" customWidth="1"/>
    <col min="3341" max="3341" width="4.125" customWidth="1"/>
    <col min="3342" max="3342" width="4.625" customWidth="1"/>
    <col min="3343" max="3343" width="3.625" customWidth="1"/>
    <col min="3344" max="3344" width="2.875" customWidth="1"/>
    <col min="3345" max="3345" width="3.625" customWidth="1"/>
    <col min="3346" max="3346" width="2.875" customWidth="1"/>
    <col min="3347" max="3347" width="3.625" customWidth="1"/>
    <col min="3348" max="3348" width="2.875" customWidth="1"/>
    <col min="3349" max="3349" width="3.625" customWidth="1"/>
    <col min="3350" max="3350" width="2.875" customWidth="1"/>
    <col min="3351" max="3351" width="3.625" customWidth="1"/>
    <col min="3352" max="3352" width="3.375" customWidth="1"/>
    <col min="3585" max="3586" width="3.625" customWidth="1"/>
    <col min="3587" max="3587" width="6.875" customWidth="1"/>
    <col min="3588" max="3588" width="4.125" customWidth="1"/>
    <col min="3589" max="3589" width="3.75" customWidth="1"/>
    <col min="3590" max="3590" width="2.875" customWidth="1"/>
    <col min="3591" max="3591" width="3.625" customWidth="1"/>
    <col min="3592" max="3592" width="2.875" customWidth="1"/>
    <col min="3593" max="3593" width="3.625" customWidth="1"/>
    <col min="3594" max="3594" width="2.875" customWidth="1"/>
    <col min="3595" max="3595" width="3.625" customWidth="1"/>
    <col min="3596" max="3596" width="2.875" customWidth="1"/>
    <col min="3597" max="3597" width="4.125" customWidth="1"/>
    <col min="3598" max="3598" width="4.625" customWidth="1"/>
    <col min="3599" max="3599" width="3.625" customWidth="1"/>
    <col min="3600" max="3600" width="2.875" customWidth="1"/>
    <col min="3601" max="3601" width="3.625" customWidth="1"/>
    <col min="3602" max="3602" width="2.875" customWidth="1"/>
    <col min="3603" max="3603" width="3.625" customWidth="1"/>
    <col min="3604" max="3604" width="2.875" customWidth="1"/>
    <col min="3605" max="3605" width="3.625" customWidth="1"/>
    <col min="3606" max="3606" width="2.875" customWidth="1"/>
    <col min="3607" max="3607" width="3.625" customWidth="1"/>
    <col min="3608" max="3608" width="3.375" customWidth="1"/>
    <col min="3841" max="3842" width="3.625" customWidth="1"/>
    <col min="3843" max="3843" width="6.875" customWidth="1"/>
    <col min="3844" max="3844" width="4.125" customWidth="1"/>
    <col min="3845" max="3845" width="3.75" customWidth="1"/>
    <col min="3846" max="3846" width="2.875" customWidth="1"/>
    <col min="3847" max="3847" width="3.625" customWidth="1"/>
    <col min="3848" max="3848" width="2.875" customWidth="1"/>
    <col min="3849" max="3849" width="3.625" customWidth="1"/>
    <col min="3850" max="3850" width="2.875" customWidth="1"/>
    <col min="3851" max="3851" width="3.625" customWidth="1"/>
    <col min="3852" max="3852" width="2.875" customWidth="1"/>
    <col min="3853" max="3853" width="4.125" customWidth="1"/>
    <col min="3854" max="3854" width="4.625" customWidth="1"/>
    <col min="3855" max="3855" width="3.625" customWidth="1"/>
    <col min="3856" max="3856" width="2.875" customWidth="1"/>
    <col min="3857" max="3857" width="3.625" customWidth="1"/>
    <col min="3858" max="3858" width="2.875" customWidth="1"/>
    <col min="3859" max="3859" width="3.625" customWidth="1"/>
    <col min="3860" max="3860" width="2.875" customWidth="1"/>
    <col min="3861" max="3861" width="3.625" customWidth="1"/>
    <col min="3862" max="3862" width="2.875" customWidth="1"/>
    <col min="3863" max="3863" width="3.625" customWidth="1"/>
    <col min="3864" max="3864" width="3.375" customWidth="1"/>
    <col min="4097" max="4098" width="3.625" customWidth="1"/>
    <col min="4099" max="4099" width="6.875" customWidth="1"/>
    <col min="4100" max="4100" width="4.125" customWidth="1"/>
    <col min="4101" max="4101" width="3.75" customWidth="1"/>
    <col min="4102" max="4102" width="2.875" customWidth="1"/>
    <col min="4103" max="4103" width="3.625" customWidth="1"/>
    <col min="4104" max="4104" width="2.875" customWidth="1"/>
    <col min="4105" max="4105" width="3.625" customWidth="1"/>
    <col min="4106" max="4106" width="2.875" customWidth="1"/>
    <col min="4107" max="4107" width="3.625" customWidth="1"/>
    <col min="4108" max="4108" width="2.875" customWidth="1"/>
    <col min="4109" max="4109" width="4.125" customWidth="1"/>
    <col min="4110" max="4110" width="4.625" customWidth="1"/>
    <col min="4111" max="4111" width="3.625" customWidth="1"/>
    <col min="4112" max="4112" width="2.875" customWidth="1"/>
    <col min="4113" max="4113" width="3.625" customWidth="1"/>
    <col min="4114" max="4114" width="2.875" customWidth="1"/>
    <col min="4115" max="4115" width="3.625" customWidth="1"/>
    <col min="4116" max="4116" width="2.875" customWidth="1"/>
    <col min="4117" max="4117" width="3.625" customWidth="1"/>
    <col min="4118" max="4118" width="2.875" customWidth="1"/>
    <col min="4119" max="4119" width="3.625" customWidth="1"/>
    <col min="4120" max="4120" width="3.375" customWidth="1"/>
    <col min="4353" max="4354" width="3.625" customWidth="1"/>
    <col min="4355" max="4355" width="6.875" customWidth="1"/>
    <col min="4356" max="4356" width="4.125" customWidth="1"/>
    <col min="4357" max="4357" width="3.75" customWidth="1"/>
    <col min="4358" max="4358" width="2.875" customWidth="1"/>
    <col min="4359" max="4359" width="3.625" customWidth="1"/>
    <col min="4360" max="4360" width="2.875" customWidth="1"/>
    <col min="4361" max="4361" width="3.625" customWidth="1"/>
    <col min="4362" max="4362" width="2.875" customWidth="1"/>
    <col min="4363" max="4363" width="3.625" customWidth="1"/>
    <col min="4364" max="4364" width="2.875" customWidth="1"/>
    <col min="4365" max="4365" width="4.125" customWidth="1"/>
    <col min="4366" max="4366" width="4.625" customWidth="1"/>
    <col min="4367" max="4367" width="3.625" customWidth="1"/>
    <col min="4368" max="4368" width="2.875" customWidth="1"/>
    <col min="4369" max="4369" width="3.625" customWidth="1"/>
    <col min="4370" max="4370" width="2.875" customWidth="1"/>
    <col min="4371" max="4371" width="3.625" customWidth="1"/>
    <col min="4372" max="4372" width="2.875" customWidth="1"/>
    <col min="4373" max="4373" width="3.625" customWidth="1"/>
    <col min="4374" max="4374" width="2.875" customWidth="1"/>
    <col min="4375" max="4375" width="3.625" customWidth="1"/>
    <col min="4376" max="4376" width="3.375" customWidth="1"/>
    <col min="4609" max="4610" width="3.625" customWidth="1"/>
    <col min="4611" max="4611" width="6.875" customWidth="1"/>
    <col min="4612" max="4612" width="4.125" customWidth="1"/>
    <col min="4613" max="4613" width="3.75" customWidth="1"/>
    <col min="4614" max="4614" width="2.875" customWidth="1"/>
    <col min="4615" max="4615" width="3.625" customWidth="1"/>
    <col min="4616" max="4616" width="2.875" customWidth="1"/>
    <col min="4617" max="4617" width="3.625" customWidth="1"/>
    <col min="4618" max="4618" width="2.875" customWidth="1"/>
    <col min="4619" max="4619" width="3.625" customWidth="1"/>
    <col min="4620" max="4620" width="2.875" customWidth="1"/>
    <col min="4621" max="4621" width="4.125" customWidth="1"/>
    <col min="4622" max="4622" width="4.625" customWidth="1"/>
    <col min="4623" max="4623" width="3.625" customWidth="1"/>
    <col min="4624" max="4624" width="2.875" customWidth="1"/>
    <col min="4625" max="4625" width="3.625" customWidth="1"/>
    <col min="4626" max="4626" width="2.875" customWidth="1"/>
    <col min="4627" max="4627" width="3.625" customWidth="1"/>
    <col min="4628" max="4628" width="2.875" customWidth="1"/>
    <col min="4629" max="4629" width="3.625" customWidth="1"/>
    <col min="4630" max="4630" width="2.875" customWidth="1"/>
    <col min="4631" max="4631" width="3.625" customWidth="1"/>
    <col min="4632" max="4632" width="3.375" customWidth="1"/>
    <col min="4865" max="4866" width="3.625" customWidth="1"/>
    <col min="4867" max="4867" width="6.875" customWidth="1"/>
    <col min="4868" max="4868" width="4.125" customWidth="1"/>
    <col min="4869" max="4869" width="3.75" customWidth="1"/>
    <col min="4870" max="4870" width="2.875" customWidth="1"/>
    <col min="4871" max="4871" width="3.625" customWidth="1"/>
    <col min="4872" max="4872" width="2.875" customWidth="1"/>
    <col min="4873" max="4873" width="3.625" customWidth="1"/>
    <col min="4874" max="4874" width="2.875" customWidth="1"/>
    <col min="4875" max="4875" width="3.625" customWidth="1"/>
    <col min="4876" max="4876" width="2.875" customWidth="1"/>
    <col min="4877" max="4877" width="4.125" customWidth="1"/>
    <col min="4878" max="4878" width="4.625" customWidth="1"/>
    <col min="4879" max="4879" width="3.625" customWidth="1"/>
    <col min="4880" max="4880" width="2.875" customWidth="1"/>
    <col min="4881" max="4881" width="3.625" customWidth="1"/>
    <col min="4882" max="4882" width="2.875" customWidth="1"/>
    <col min="4883" max="4883" width="3.625" customWidth="1"/>
    <col min="4884" max="4884" width="2.875" customWidth="1"/>
    <col min="4885" max="4885" width="3.625" customWidth="1"/>
    <col min="4886" max="4886" width="2.875" customWidth="1"/>
    <col min="4887" max="4887" width="3.625" customWidth="1"/>
    <col min="4888" max="4888" width="3.375" customWidth="1"/>
    <col min="5121" max="5122" width="3.625" customWidth="1"/>
    <col min="5123" max="5123" width="6.875" customWidth="1"/>
    <col min="5124" max="5124" width="4.125" customWidth="1"/>
    <col min="5125" max="5125" width="3.75" customWidth="1"/>
    <col min="5126" max="5126" width="2.875" customWidth="1"/>
    <col min="5127" max="5127" width="3.625" customWidth="1"/>
    <col min="5128" max="5128" width="2.875" customWidth="1"/>
    <col min="5129" max="5129" width="3.625" customWidth="1"/>
    <col min="5130" max="5130" width="2.875" customWidth="1"/>
    <col min="5131" max="5131" width="3.625" customWidth="1"/>
    <col min="5132" max="5132" width="2.875" customWidth="1"/>
    <col min="5133" max="5133" width="4.125" customWidth="1"/>
    <col min="5134" max="5134" width="4.625" customWidth="1"/>
    <col min="5135" max="5135" width="3.625" customWidth="1"/>
    <col min="5136" max="5136" width="2.875" customWidth="1"/>
    <col min="5137" max="5137" width="3.625" customWidth="1"/>
    <col min="5138" max="5138" width="2.875" customWidth="1"/>
    <col min="5139" max="5139" width="3.625" customWidth="1"/>
    <col min="5140" max="5140" width="2.875" customWidth="1"/>
    <col min="5141" max="5141" width="3.625" customWidth="1"/>
    <col min="5142" max="5142" width="2.875" customWidth="1"/>
    <col min="5143" max="5143" width="3.625" customWidth="1"/>
    <col min="5144" max="5144" width="3.375" customWidth="1"/>
    <col min="5377" max="5378" width="3.625" customWidth="1"/>
    <col min="5379" max="5379" width="6.875" customWidth="1"/>
    <col min="5380" max="5380" width="4.125" customWidth="1"/>
    <col min="5381" max="5381" width="3.75" customWidth="1"/>
    <col min="5382" max="5382" width="2.875" customWidth="1"/>
    <col min="5383" max="5383" width="3.625" customWidth="1"/>
    <col min="5384" max="5384" width="2.875" customWidth="1"/>
    <col min="5385" max="5385" width="3.625" customWidth="1"/>
    <col min="5386" max="5386" width="2.875" customWidth="1"/>
    <col min="5387" max="5387" width="3.625" customWidth="1"/>
    <col min="5388" max="5388" width="2.875" customWidth="1"/>
    <col min="5389" max="5389" width="4.125" customWidth="1"/>
    <col min="5390" max="5390" width="4.625" customWidth="1"/>
    <col min="5391" max="5391" width="3.625" customWidth="1"/>
    <col min="5392" max="5392" width="2.875" customWidth="1"/>
    <col min="5393" max="5393" width="3.625" customWidth="1"/>
    <col min="5394" max="5394" width="2.875" customWidth="1"/>
    <col min="5395" max="5395" width="3.625" customWidth="1"/>
    <col min="5396" max="5396" width="2.875" customWidth="1"/>
    <col min="5397" max="5397" width="3.625" customWidth="1"/>
    <col min="5398" max="5398" width="2.875" customWidth="1"/>
    <col min="5399" max="5399" width="3.625" customWidth="1"/>
    <col min="5400" max="5400" width="3.375" customWidth="1"/>
    <col min="5633" max="5634" width="3.625" customWidth="1"/>
    <col min="5635" max="5635" width="6.875" customWidth="1"/>
    <col min="5636" max="5636" width="4.125" customWidth="1"/>
    <col min="5637" max="5637" width="3.75" customWidth="1"/>
    <col min="5638" max="5638" width="2.875" customWidth="1"/>
    <col min="5639" max="5639" width="3.625" customWidth="1"/>
    <col min="5640" max="5640" width="2.875" customWidth="1"/>
    <col min="5641" max="5641" width="3.625" customWidth="1"/>
    <col min="5642" max="5642" width="2.875" customWidth="1"/>
    <col min="5643" max="5643" width="3.625" customWidth="1"/>
    <col min="5644" max="5644" width="2.875" customWidth="1"/>
    <col min="5645" max="5645" width="4.125" customWidth="1"/>
    <col min="5646" max="5646" width="4.625" customWidth="1"/>
    <col min="5647" max="5647" width="3.625" customWidth="1"/>
    <col min="5648" max="5648" width="2.875" customWidth="1"/>
    <col min="5649" max="5649" width="3.625" customWidth="1"/>
    <col min="5650" max="5650" width="2.875" customWidth="1"/>
    <col min="5651" max="5651" width="3.625" customWidth="1"/>
    <col min="5652" max="5652" width="2.875" customWidth="1"/>
    <col min="5653" max="5653" width="3.625" customWidth="1"/>
    <col min="5654" max="5654" width="2.875" customWidth="1"/>
    <col min="5655" max="5655" width="3.625" customWidth="1"/>
    <col min="5656" max="5656" width="3.375" customWidth="1"/>
    <col min="5889" max="5890" width="3.625" customWidth="1"/>
    <col min="5891" max="5891" width="6.875" customWidth="1"/>
    <col min="5892" max="5892" width="4.125" customWidth="1"/>
    <col min="5893" max="5893" width="3.75" customWidth="1"/>
    <col min="5894" max="5894" width="2.875" customWidth="1"/>
    <col min="5895" max="5895" width="3.625" customWidth="1"/>
    <col min="5896" max="5896" width="2.875" customWidth="1"/>
    <col min="5897" max="5897" width="3.625" customWidth="1"/>
    <col min="5898" max="5898" width="2.875" customWidth="1"/>
    <col min="5899" max="5899" width="3.625" customWidth="1"/>
    <col min="5900" max="5900" width="2.875" customWidth="1"/>
    <col min="5901" max="5901" width="4.125" customWidth="1"/>
    <col min="5902" max="5902" width="4.625" customWidth="1"/>
    <col min="5903" max="5903" width="3.625" customWidth="1"/>
    <col min="5904" max="5904" width="2.875" customWidth="1"/>
    <col min="5905" max="5905" width="3.625" customWidth="1"/>
    <col min="5906" max="5906" width="2.875" customWidth="1"/>
    <col min="5907" max="5907" width="3.625" customWidth="1"/>
    <col min="5908" max="5908" width="2.875" customWidth="1"/>
    <col min="5909" max="5909" width="3.625" customWidth="1"/>
    <col min="5910" max="5910" width="2.875" customWidth="1"/>
    <col min="5911" max="5911" width="3.625" customWidth="1"/>
    <col min="5912" max="5912" width="3.375" customWidth="1"/>
    <col min="6145" max="6146" width="3.625" customWidth="1"/>
    <col min="6147" max="6147" width="6.875" customWidth="1"/>
    <col min="6148" max="6148" width="4.125" customWidth="1"/>
    <col min="6149" max="6149" width="3.75" customWidth="1"/>
    <col min="6150" max="6150" width="2.875" customWidth="1"/>
    <col min="6151" max="6151" width="3.625" customWidth="1"/>
    <col min="6152" max="6152" width="2.875" customWidth="1"/>
    <col min="6153" max="6153" width="3.625" customWidth="1"/>
    <col min="6154" max="6154" width="2.875" customWidth="1"/>
    <col min="6155" max="6155" width="3.625" customWidth="1"/>
    <col min="6156" max="6156" width="2.875" customWidth="1"/>
    <col min="6157" max="6157" width="4.125" customWidth="1"/>
    <col min="6158" max="6158" width="4.625" customWidth="1"/>
    <col min="6159" max="6159" width="3.625" customWidth="1"/>
    <col min="6160" max="6160" width="2.875" customWidth="1"/>
    <col min="6161" max="6161" width="3.625" customWidth="1"/>
    <col min="6162" max="6162" width="2.875" customWidth="1"/>
    <col min="6163" max="6163" width="3.625" customWidth="1"/>
    <col min="6164" max="6164" width="2.875" customWidth="1"/>
    <col min="6165" max="6165" width="3.625" customWidth="1"/>
    <col min="6166" max="6166" width="2.875" customWidth="1"/>
    <col min="6167" max="6167" width="3.625" customWidth="1"/>
    <col min="6168" max="6168" width="3.375" customWidth="1"/>
    <col min="6401" max="6402" width="3.625" customWidth="1"/>
    <col min="6403" max="6403" width="6.875" customWidth="1"/>
    <col min="6404" max="6404" width="4.125" customWidth="1"/>
    <col min="6405" max="6405" width="3.75" customWidth="1"/>
    <col min="6406" max="6406" width="2.875" customWidth="1"/>
    <col min="6407" max="6407" width="3.625" customWidth="1"/>
    <col min="6408" max="6408" width="2.875" customWidth="1"/>
    <col min="6409" max="6409" width="3.625" customWidth="1"/>
    <col min="6410" max="6410" width="2.875" customWidth="1"/>
    <col min="6411" max="6411" width="3.625" customWidth="1"/>
    <col min="6412" max="6412" width="2.875" customWidth="1"/>
    <col min="6413" max="6413" width="4.125" customWidth="1"/>
    <col min="6414" max="6414" width="4.625" customWidth="1"/>
    <col min="6415" max="6415" width="3.625" customWidth="1"/>
    <col min="6416" max="6416" width="2.875" customWidth="1"/>
    <col min="6417" max="6417" width="3.625" customWidth="1"/>
    <col min="6418" max="6418" width="2.875" customWidth="1"/>
    <col min="6419" max="6419" width="3.625" customWidth="1"/>
    <col min="6420" max="6420" width="2.875" customWidth="1"/>
    <col min="6421" max="6421" width="3.625" customWidth="1"/>
    <col min="6422" max="6422" width="2.875" customWidth="1"/>
    <col min="6423" max="6423" width="3.625" customWidth="1"/>
    <col min="6424" max="6424" width="3.375" customWidth="1"/>
    <col min="6657" max="6658" width="3.625" customWidth="1"/>
    <col min="6659" max="6659" width="6.875" customWidth="1"/>
    <col min="6660" max="6660" width="4.125" customWidth="1"/>
    <col min="6661" max="6661" width="3.75" customWidth="1"/>
    <col min="6662" max="6662" width="2.875" customWidth="1"/>
    <col min="6663" max="6663" width="3.625" customWidth="1"/>
    <col min="6664" max="6664" width="2.875" customWidth="1"/>
    <col min="6665" max="6665" width="3.625" customWidth="1"/>
    <col min="6666" max="6666" width="2.875" customWidth="1"/>
    <col min="6667" max="6667" width="3.625" customWidth="1"/>
    <col min="6668" max="6668" width="2.875" customWidth="1"/>
    <col min="6669" max="6669" width="4.125" customWidth="1"/>
    <col min="6670" max="6670" width="4.625" customWidth="1"/>
    <col min="6671" max="6671" width="3.625" customWidth="1"/>
    <col min="6672" max="6672" width="2.875" customWidth="1"/>
    <col min="6673" max="6673" width="3.625" customWidth="1"/>
    <col min="6674" max="6674" width="2.875" customWidth="1"/>
    <col min="6675" max="6675" width="3.625" customWidth="1"/>
    <col min="6676" max="6676" width="2.875" customWidth="1"/>
    <col min="6677" max="6677" width="3.625" customWidth="1"/>
    <col min="6678" max="6678" width="2.875" customWidth="1"/>
    <col min="6679" max="6679" width="3.625" customWidth="1"/>
    <col min="6680" max="6680" width="3.375" customWidth="1"/>
    <col min="6913" max="6914" width="3.625" customWidth="1"/>
    <col min="6915" max="6915" width="6.875" customWidth="1"/>
    <col min="6916" max="6916" width="4.125" customWidth="1"/>
    <col min="6917" max="6917" width="3.75" customWidth="1"/>
    <col min="6918" max="6918" width="2.875" customWidth="1"/>
    <col min="6919" max="6919" width="3.625" customWidth="1"/>
    <col min="6920" max="6920" width="2.875" customWidth="1"/>
    <col min="6921" max="6921" width="3.625" customWidth="1"/>
    <col min="6922" max="6922" width="2.875" customWidth="1"/>
    <col min="6923" max="6923" width="3.625" customWidth="1"/>
    <col min="6924" max="6924" width="2.875" customWidth="1"/>
    <col min="6925" max="6925" width="4.125" customWidth="1"/>
    <col min="6926" max="6926" width="4.625" customWidth="1"/>
    <col min="6927" max="6927" width="3.625" customWidth="1"/>
    <col min="6928" max="6928" width="2.875" customWidth="1"/>
    <col min="6929" max="6929" width="3.625" customWidth="1"/>
    <col min="6930" max="6930" width="2.875" customWidth="1"/>
    <col min="6931" max="6931" width="3.625" customWidth="1"/>
    <col min="6932" max="6932" width="2.875" customWidth="1"/>
    <col min="6933" max="6933" width="3.625" customWidth="1"/>
    <col min="6934" max="6934" width="2.875" customWidth="1"/>
    <col min="6935" max="6935" width="3.625" customWidth="1"/>
    <col min="6936" max="6936" width="3.375" customWidth="1"/>
    <col min="7169" max="7170" width="3.625" customWidth="1"/>
    <col min="7171" max="7171" width="6.875" customWidth="1"/>
    <col min="7172" max="7172" width="4.125" customWidth="1"/>
    <col min="7173" max="7173" width="3.75" customWidth="1"/>
    <col min="7174" max="7174" width="2.875" customWidth="1"/>
    <col min="7175" max="7175" width="3.625" customWidth="1"/>
    <col min="7176" max="7176" width="2.875" customWidth="1"/>
    <col min="7177" max="7177" width="3.625" customWidth="1"/>
    <col min="7178" max="7178" width="2.875" customWidth="1"/>
    <col min="7179" max="7179" width="3.625" customWidth="1"/>
    <col min="7180" max="7180" width="2.875" customWidth="1"/>
    <col min="7181" max="7181" width="4.125" customWidth="1"/>
    <col min="7182" max="7182" width="4.625" customWidth="1"/>
    <col min="7183" max="7183" width="3.625" customWidth="1"/>
    <col min="7184" max="7184" width="2.875" customWidth="1"/>
    <col min="7185" max="7185" width="3.625" customWidth="1"/>
    <col min="7186" max="7186" width="2.875" customWidth="1"/>
    <col min="7187" max="7187" width="3.625" customWidth="1"/>
    <col min="7188" max="7188" width="2.875" customWidth="1"/>
    <col min="7189" max="7189" width="3.625" customWidth="1"/>
    <col min="7190" max="7190" width="2.875" customWidth="1"/>
    <col min="7191" max="7191" width="3.625" customWidth="1"/>
    <col min="7192" max="7192" width="3.375" customWidth="1"/>
    <col min="7425" max="7426" width="3.625" customWidth="1"/>
    <col min="7427" max="7427" width="6.875" customWidth="1"/>
    <col min="7428" max="7428" width="4.125" customWidth="1"/>
    <col min="7429" max="7429" width="3.75" customWidth="1"/>
    <col min="7430" max="7430" width="2.875" customWidth="1"/>
    <col min="7431" max="7431" width="3.625" customWidth="1"/>
    <col min="7432" max="7432" width="2.875" customWidth="1"/>
    <col min="7433" max="7433" width="3.625" customWidth="1"/>
    <col min="7434" max="7434" width="2.875" customWidth="1"/>
    <col min="7435" max="7435" width="3.625" customWidth="1"/>
    <col min="7436" max="7436" width="2.875" customWidth="1"/>
    <col min="7437" max="7437" width="4.125" customWidth="1"/>
    <col min="7438" max="7438" width="4.625" customWidth="1"/>
    <col min="7439" max="7439" width="3.625" customWidth="1"/>
    <col min="7440" max="7440" width="2.875" customWidth="1"/>
    <col min="7441" max="7441" width="3.625" customWidth="1"/>
    <col min="7442" max="7442" width="2.875" customWidth="1"/>
    <col min="7443" max="7443" width="3.625" customWidth="1"/>
    <col min="7444" max="7444" width="2.875" customWidth="1"/>
    <col min="7445" max="7445" width="3.625" customWidth="1"/>
    <col min="7446" max="7446" width="2.875" customWidth="1"/>
    <col min="7447" max="7447" width="3.625" customWidth="1"/>
    <col min="7448" max="7448" width="3.375" customWidth="1"/>
    <col min="7681" max="7682" width="3.625" customWidth="1"/>
    <col min="7683" max="7683" width="6.875" customWidth="1"/>
    <col min="7684" max="7684" width="4.125" customWidth="1"/>
    <col min="7685" max="7685" width="3.75" customWidth="1"/>
    <col min="7686" max="7686" width="2.875" customWidth="1"/>
    <col min="7687" max="7687" width="3.625" customWidth="1"/>
    <col min="7688" max="7688" width="2.875" customWidth="1"/>
    <col min="7689" max="7689" width="3.625" customWidth="1"/>
    <col min="7690" max="7690" width="2.875" customWidth="1"/>
    <col min="7691" max="7691" width="3.625" customWidth="1"/>
    <col min="7692" max="7692" width="2.875" customWidth="1"/>
    <col min="7693" max="7693" width="4.125" customWidth="1"/>
    <col min="7694" max="7694" width="4.625" customWidth="1"/>
    <col min="7695" max="7695" width="3.625" customWidth="1"/>
    <col min="7696" max="7696" width="2.875" customWidth="1"/>
    <col min="7697" max="7697" width="3.625" customWidth="1"/>
    <col min="7698" max="7698" width="2.875" customWidth="1"/>
    <col min="7699" max="7699" width="3.625" customWidth="1"/>
    <col min="7700" max="7700" width="2.875" customWidth="1"/>
    <col min="7701" max="7701" width="3.625" customWidth="1"/>
    <col min="7702" max="7702" width="2.875" customWidth="1"/>
    <col min="7703" max="7703" width="3.625" customWidth="1"/>
    <col min="7704" max="7704" width="3.375" customWidth="1"/>
    <col min="7937" max="7938" width="3.625" customWidth="1"/>
    <col min="7939" max="7939" width="6.875" customWidth="1"/>
    <col min="7940" max="7940" width="4.125" customWidth="1"/>
    <col min="7941" max="7941" width="3.75" customWidth="1"/>
    <col min="7942" max="7942" width="2.875" customWidth="1"/>
    <col min="7943" max="7943" width="3.625" customWidth="1"/>
    <col min="7944" max="7944" width="2.875" customWidth="1"/>
    <col min="7945" max="7945" width="3.625" customWidth="1"/>
    <col min="7946" max="7946" width="2.875" customWidth="1"/>
    <col min="7947" max="7947" width="3.625" customWidth="1"/>
    <col min="7948" max="7948" width="2.875" customWidth="1"/>
    <col min="7949" max="7949" width="4.125" customWidth="1"/>
    <col min="7950" max="7950" width="4.625" customWidth="1"/>
    <col min="7951" max="7951" width="3.625" customWidth="1"/>
    <col min="7952" max="7952" width="2.875" customWidth="1"/>
    <col min="7953" max="7953" width="3.625" customWidth="1"/>
    <col min="7954" max="7954" width="2.875" customWidth="1"/>
    <col min="7955" max="7955" width="3.625" customWidth="1"/>
    <col min="7956" max="7956" width="2.875" customWidth="1"/>
    <col min="7957" max="7957" width="3.625" customWidth="1"/>
    <col min="7958" max="7958" width="2.875" customWidth="1"/>
    <col min="7959" max="7959" width="3.625" customWidth="1"/>
    <col min="7960" max="7960" width="3.375" customWidth="1"/>
    <col min="8193" max="8194" width="3.625" customWidth="1"/>
    <col min="8195" max="8195" width="6.875" customWidth="1"/>
    <col min="8196" max="8196" width="4.125" customWidth="1"/>
    <col min="8197" max="8197" width="3.75" customWidth="1"/>
    <col min="8198" max="8198" width="2.875" customWidth="1"/>
    <col min="8199" max="8199" width="3.625" customWidth="1"/>
    <col min="8200" max="8200" width="2.875" customWidth="1"/>
    <col min="8201" max="8201" width="3.625" customWidth="1"/>
    <col min="8202" max="8202" width="2.875" customWidth="1"/>
    <col min="8203" max="8203" width="3.625" customWidth="1"/>
    <col min="8204" max="8204" width="2.875" customWidth="1"/>
    <col min="8205" max="8205" width="4.125" customWidth="1"/>
    <col min="8206" max="8206" width="4.625" customWidth="1"/>
    <col min="8207" max="8207" width="3.625" customWidth="1"/>
    <col min="8208" max="8208" width="2.875" customWidth="1"/>
    <col min="8209" max="8209" width="3.625" customWidth="1"/>
    <col min="8210" max="8210" width="2.875" customWidth="1"/>
    <col min="8211" max="8211" width="3.625" customWidth="1"/>
    <col min="8212" max="8212" width="2.875" customWidth="1"/>
    <col min="8213" max="8213" width="3.625" customWidth="1"/>
    <col min="8214" max="8214" width="2.875" customWidth="1"/>
    <col min="8215" max="8215" width="3.625" customWidth="1"/>
    <col min="8216" max="8216" width="3.375" customWidth="1"/>
    <col min="8449" max="8450" width="3.625" customWidth="1"/>
    <col min="8451" max="8451" width="6.875" customWidth="1"/>
    <col min="8452" max="8452" width="4.125" customWidth="1"/>
    <col min="8453" max="8453" width="3.75" customWidth="1"/>
    <col min="8454" max="8454" width="2.875" customWidth="1"/>
    <col min="8455" max="8455" width="3.625" customWidth="1"/>
    <col min="8456" max="8456" width="2.875" customWidth="1"/>
    <col min="8457" max="8457" width="3.625" customWidth="1"/>
    <col min="8458" max="8458" width="2.875" customWidth="1"/>
    <col min="8459" max="8459" width="3.625" customWidth="1"/>
    <col min="8460" max="8460" width="2.875" customWidth="1"/>
    <col min="8461" max="8461" width="4.125" customWidth="1"/>
    <col min="8462" max="8462" width="4.625" customWidth="1"/>
    <col min="8463" max="8463" width="3.625" customWidth="1"/>
    <col min="8464" max="8464" width="2.875" customWidth="1"/>
    <col min="8465" max="8465" width="3.625" customWidth="1"/>
    <col min="8466" max="8466" width="2.875" customWidth="1"/>
    <col min="8467" max="8467" width="3.625" customWidth="1"/>
    <col min="8468" max="8468" width="2.875" customWidth="1"/>
    <col min="8469" max="8469" width="3.625" customWidth="1"/>
    <col min="8470" max="8470" width="2.875" customWidth="1"/>
    <col min="8471" max="8471" width="3.625" customWidth="1"/>
    <col min="8472" max="8472" width="3.375" customWidth="1"/>
    <col min="8705" max="8706" width="3.625" customWidth="1"/>
    <col min="8707" max="8707" width="6.875" customWidth="1"/>
    <col min="8708" max="8708" width="4.125" customWidth="1"/>
    <col min="8709" max="8709" width="3.75" customWidth="1"/>
    <col min="8710" max="8710" width="2.875" customWidth="1"/>
    <col min="8711" max="8711" width="3.625" customWidth="1"/>
    <col min="8712" max="8712" width="2.875" customWidth="1"/>
    <col min="8713" max="8713" width="3.625" customWidth="1"/>
    <col min="8714" max="8714" width="2.875" customWidth="1"/>
    <col min="8715" max="8715" width="3.625" customWidth="1"/>
    <col min="8716" max="8716" width="2.875" customWidth="1"/>
    <col min="8717" max="8717" width="4.125" customWidth="1"/>
    <col min="8718" max="8718" width="4.625" customWidth="1"/>
    <col min="8719" max="8719" width="3.625" customWidth="1"/>
    <col min="8720" max="8720" width="2.875" customWidth="1"/>
    <col min="8721" max="8721" width="3.625" customWidth="1"/>
    <col min="8722" max="8722" width="2.875" customWidth="1"/>
    <col min="8723" max="8723" width="3.625" customWidth="1"/>
    <col min="8724" max="8724" width="2.875" customWidth="1"/>
    <col min="8725" max="8725" width="3.625" customWidth="1"/>
    <col min="8726" max="8726" width="2.875" customWidth="1"/>
    <col min="8727" max="8727" width="3.625" customWidth="1"/>
    <col min="8728" max="8728" width="3.375" customWidth="1"/>
    <col min="8961" max="8962" width="3.625" customWidth="1"/>
    <col min="8963" max="8963" width="6.875" customWidth="1"/>
    <col min="8964" max="8964" width="4.125" customWidth="1"/>
    <col min="8965" max="8965" width="3.75" customWidth="1"/>
    <col min="8966" max="8966" width="2.875" customWidth="1"/>
    <col min="8967" max="8967" width="3.625" customWidth="1"/>
    <col min="8968" max="8968" width="2.875" customWidth="1"/>
    <col min="8969" max="8969" width="3.625" customWidth="1"/>
    <col min="8970" max="8970" width="2.875" customWidth="1"/>
    <col min="8971" max="8971" width="3.625" customWidth="1"/>
    <col min="8972" max="8972" width="2.875" customWidth="1"/>
    <col min="8973" max="8973" width="4.125" customWidth="1"/>
    <col min="8974" max="8974" width="4.625" customWidth="1"/>
    <col min="8975" max="8975" width="3.625" customWidth="1"/>
    <col min="8976" max="8976" width="2.875" customWidth="1"/>
    <col min="8977" max="8977" width="3.625" customWidth="1"/>
    <col min="8978" max="8978" width="2.875" customWidth="1"/>
    <col min="8979" max="8979" width="3.625" customWidth="1"/>
    <col min="8980" max="8980" width="2.875" customWidth="1"/>
    <col min="8981" max="8981" width="3.625" customWidth="1"/>
    <col min="8982" max="8982" width="2.875" customWidth="1"/>
    <col min="8983" max="8983" width="3.625" customWidth="1"/>
    <col min="8984" max="8984" width="3.375" customWidth="1"/>
    <col min="9217" max="9218" width="3.625" customWidth="1"/>
    <col min="9219" max="9219" width="6.875" customWidth="1"/>
    <col min="9220" max="9220" width="4.125" customWidth="1"/>
    <col min="9221" max="9221" width="3.75" customWidth="1"/>
    <col min="9222" max="9222" width="2.875" customWidth="1"/>
    <col min="9223" max="9223" width="3.625" customWidth="1"/>
    <col min="9224" max="9224" width="2.875" customWidth="1"/>
    <col min="9225" max="9225" width="3.625" customWidth="1"/>
    <col min="9226" max="9226" width="2.875" customWidth="1"/>
    <col min="9227" max="9227" width="3.625" customWidth="1"/>
    <col min="9228" max="9228" width="2.875" customWidth="1"/>
    <col min="9229" max="9229" width="4.125" customWidth="1"/>
    <col min="9230" max="9230" width="4.625" customWidth="1"/>
    <col min="9231" max="9231" width="3.625" customWidth="1"/>
    <col min="9232" max="9232" width="2.875" customWidth="1"/>
    <col min="9233" max="9233" width="3.625" customWidth="1"/>
    <col min="9234" max="9234" width="2.875" customWidth="1"/>
    <col min="9235" max="9235" width="3.625" customWidth="1"/>
    <col min="9236" max="9236" width="2.875" customWidth="1"/>
    <col min="9237" max="9237" width="3.625" customWidth="1"/>
    <col min="9238" max="9238" width="2.875" customWidth="1"/>
    <col min="9239" max="9239" width="3.625" customWidth="1"/>
    <col min="9240" max="9240" width="3.375" customWidth="1"/>
    <col min="9473" max="9474" width="3.625" customWidth="1"/>
    <col min="9475" max="9475" width="6.875" customWidth="1"/>
    <col min="9476" max="9476" width="4.125" customWidth="1"/>
    <col min="9477" max="9477" width="3.75" customWidth="1"/>
    <col min="9478" max="9478" width="2.875" customWidth="1"/>
    <col min="9479" max="9479" width="3.625" customWidth="1"/>
    <col min="9480" max="9480" width="2.875" customWidth="1"/>
    <col min="9481" max="9481" width="3.625" customWidth="1"/>
    <col min="9482" max="9482" width="2.875" customWidth="1"/>
    <col min="9483" max="9483" width="3.625" customWidth="1"/>
    <col min="9484" max="9484" width="2.875" customWidth="1"/>
    <col min="9485" max="9485" width="4.125" customWidth="1"/>
    <col min="9486" max="9486" width="4.625" customWidth="1"/>
    <col min="9487" max="9487" width="3.625" customWidth="1"/>
    <col min="9488" max="9488" width="2.875" customWidth="1"/>
    <col min="9489" max="9489" width="3.625" customWidth="1"/>
    <col min="9490" max="9490" width="2.875" customWidth="1"/>
    <col min="9491" max="9491" width="3.625" customWidth="1"/>
    <col min="9492" max="9492" width="2.875" customWidth="1"/>
    <col min="9493" max="9493" width="3.625" customWidth="1"/>
    <col min="9494" max="9494" width="2.875" customWidth="1"/>
    <col min="9495" max="9495" width="3.625" customWidth="1"/>
    <col min="9496" max="9496" width="3.375" customWidth="1"/>
    <col min="9729" max="9730" width="3.625" customWidth="1"/>
    <col min="9731" max="9731" width="6.875" customWidth="1"/>
    <col min="9732" max="9732" width="4.125" customWidth="1"/>
    <col min="9733" max="9733" width="3.75" customWidth="1"/>
    <col min="9734" max="9734" width="2.875" customWidth="1"/>
    <col min="9735" max="9735" width="3.625" customWidth="1"/>
    <col min="9736" max="9736" width="2.875" customWidth="1"/>
    <col min="9737" max="9737" width="3.625" customWidth="1"/>
    <col min="9738" max="9738" width="2.875" customWidth="1"/>
    <col min="9739" max="9739" width="3.625" customWidth="1"/>
    <col min="9740" max="9740" width="2.875" customWidth="1"/>
    <col min="9741" max="9741" width="4.125" customWidth="1"/>
    <col min="9742" max="9742" width="4.625" customWidth="1"/>
    <col min="9743" max="9743" width="3.625" customWidth="1"/>
    <col min="9744" max="9744" width="2.875" customWidth="1"/>
    <col min="9745" max="9745" width="3.625" customWidth="1"/>
    <col min="9746" max="9746" width="2.875" customWidth="1"/>
    <col min="9747" max="9747" width="3.625" customWidth="1"/>
    <col min="9748" max="9748" width="2.875" customWidth="1"/>
    <col min="9749" max="9749" width="3.625" customWidth="1"/>
    <col min="9750" max="9750" width="2.875" customWidth="1"/>
    <col min="9751" max="9751" width="3.625" customWidth="1"/>
    <col min="9752" max="9752" width="3.375" customWidth="1"/>
    <col min="9985" max="9986" width="3.625" customWidth="1"/>
    <col min="9987" max="9987" width="6.875" customWidth="1"/>
    <col min="9988" max="9988" width="4.125" customWidth="1"/>
    <col min="9989" max="9989" width="3.75" customWidth="1"/>
    <col min="9990" max="9990" width="2.875" customWidth="1"/>
    <col min="9991" max="9991" width="3.625" customWidth="1"/>
    <col min="9992" max="9992" width="2.875" customWidth="1"/>
    <col min="9993" max="9993" width="3.625" customWidth="1"/>
    <col min="9994" max="9994" width="2.875" customWidth="1"/>
    <col min="9995" max="9995" width="3.625" customWidth="1"/>
    <col min="9996" max="9996" width="2.875" customWidth="1"/>
    <col min="9997" max="9997" width="4.125" customWidth="1"/>
    <col min="9998" max="9998" width="4.625" customWidth="1"/>
    <col min="9999" max="9999" width="3.625" customWidth="1"/>
    <col min="10000" max="10000" width="2.875" customWidth="1"/>
    <col min="10001" max="10001" width="3.625" customWidth="1"/>
    <col min="10002" max="10002" width="2.875" customWidth="1"/>
    <col min="10003" max="10003" width="3.625" customWidth="1"/>
    <col min="10004" max="10004" width="2.875" customWidth="1"/>
    <col min="10005" max="10005" width="3.625" customWidth="1"/>
    <col min="10006" max="10006" width="2.875" customWidth="1"/>
    <col min="10007" max="10007" width="3.625" customWidth="1"/>
    <col min="10008" max="10008" width="3.375" customWidth="1"/>
    <col min="10241" max="10242" width="3.625" customWidth="1"/>
    <col min="10243" max="10243" width="6.875" customWidth="1"/>
    <col min="10244" max="10244" width="4.125" customWidth="1"/>
    <col min="10245" max="10245" width="3.75" customWidth="1"/>
    <col min="10246" max="10246" width="2.875" customWidth="1"/>
    <col min="10247" max="10247" width="3.625" customWidth="1"/>
    <col min="10248" max="10248" width="2.875" customWidth="1"/>
    <col min="10249" max="10249" width="3.625" customWidth="1"/>
    <col min="10250" max="10250" width="2.875" customWidth="1"/>
    <col min="10251" max="10251" width="3.625" customWidth="1"/>
    <col min="10252" max="10252" width="2.875" customWidth="1"/>
    <col min="10253" max="10253" width="4.125" customWidth="1"/>
    <col min="10254" max="10254" width="4.625" customWidth="1"/>
    <col min="10255" max="10255" width="3.625" customWidth="1"/>
    <col min="10256" max="10256" width="2.875" customWidth="1"/>
    <col min="10257" max="10257" width="3.625" customWidth="1"/>
    <col min="10258" max="10258" width="2.875" customWidth="1"/>
    <col min="10259" max="10259" width="3.625" customWidth="1"/>
    <col min="10260" max="10260" width="2.875" customWidth="1"/>
    <col min="10261" max="10261" width="3.625" customWidth="1"/>
    <col min="10262" max="10262" width="2.875" customWidth="1"/>
    <col min="10263" max="10263" width="3.625" customWidth="1"/>
    <col min="10264" max="10264" width="3.375" customWidth="1"/>
    <col min="10497" max="10498" width="3.625" customWidth="1"/>
    <col min="10499" max="10499" width="6.875" customWidth="1"/>
    <col min="10500" max="10500" width="4.125" customWidth="1"/>
    <col min="10501" max="10501" width="3.75" customWidth="1"/>
    <col min="10502" max="10502" width="2.875" customWidth="1"/>
    <col min="10503" max="10503" width="3.625" customWidth="1"/>
    <col min="10504" max="10504" width="2.875" customWidth="1"/>
    <col min="10505" max="10505" width="3.625" customWidth="1"/>
    <col min="10506" max="10506" width="2.875" customWidth="1"/>
    <col min="10507" max="10507" width="3.625" customWidth="1"/>
    <col min="10508" max="10508" width="2.875" customWidth="1"/>
    <col min="10509" max="10509" width="4.125" customWidth="1"/>
    <col min="10510" max="10510" width="4.625" customWidth="1"/>
    <col min="10511" max="10511" width="3.625" customWidth="1"/>
    <col min="10512" max="10512" width="2.875" customWidth="1"/>
    <col min="10513" max="10513" width="3.625" customWidth="1"/>
    <col min="10514" max="10514" width="2.875" customWidth="1"/>
    <col min="10515" max="10515" width="3.625" customWidth="1"/>
    <col min="10516" max="10516" width="2.875" customWidth="1"/>
    <col min="10517" max="10517" width="3.625" customWidth="1"/>
    <col min="10518" max="10518" width="2.875" customWidth="1"/>
    <col min="10519" max="10519" width="3.625" customWidth="1"/>
    <col min="10520" max="10520" width="3.375" customWidth="1"/>
    <col min="10753" max="10754" width="3.625" customWidth="1"/>
    <col min="10755" max="10755" width="6.875" customWidth="1"/>
    <col min="10756" max="10756" width="4.125" customWidth="1"/>
    <col min="10757" max="10757" width="3.75" customWidth="1"/>
    <col min="10758" max="10758" width="2.875" customWidth="1"/>
    <col min="10759" max="10759" width="3.625" customWidth="1"/>
    <col min="10760" max="10760" width="2.875" customWidth="1"/>
    <col min="10761" max="10761" width="3.625" customWidth="1"/>
    <col min="10762" max="10762" width="2.875" customWidth="1"/>
    <col min="10763" max="10763" width="3.625" customWidth="1"/>
    <col min="10764" max="10764" width="2.875" customWidth="1"/>
    <col min="10765" max="10765" width="4.125" customWidth="1"/>
    <col min="10766" max="10766" width="4.625" customWidth="1"/>
    <col min="10767" max="10767" width="3.625" customWidth="1"/>
    <col min="10768" max="10768" width="2.875" customWidth="1"/>
    <col min="10769" max="10769" width="3.625" customWidth="1"/>
    <col min="10770" max="10770" width="2.875" customWidth="1"/>
    <col min="10771" max="10771" width="3.625" customWidth="1"/>
    <col min="10772" max="10772" width="2.875" customWidth="1"/>
    <col min="10773" max="10773" width="3.625" customWidth="1"/>
    <col min="10774" max="10774" width="2.875" customWidth="1"/>
    <col min="10775" max="10775" width="3.625" customWidth="1"/>
    <col min="10776" max="10776" width="3.375" customWidth="1"/>
    <col min="11009" max="11010" width="3.625" customWidth="1"/>
    <col min="11011" max="11011" width="6.875" customWidth="1"/>
    <col min="11012" max="11012" width="4.125" customWidth="1"/>
    <col min="11013" max="11013" width="3.75" customWidth="1"/>
    <col min="11014" max="11014" width="2.875" customWidth="1"/>
    <col min="11015" max="11015" width="3.625" customWidth="1"/>
    <col min="11016" max="11016" width="2.875" customWidth="1"/>
    <col min="11017" max="11017" width="3.625" customWidth="1"/>
    <col min="11018" max="11018" width="2.875" customWidth="1"/>
    <col min="11019" max="11019" width="3.625" customWidth="1"/>
    <col min="11020" max="11020" width="2.875" customWidth="1"/>
    <col min="11021" max="11021" width="4.125" customWidth="1"/>
    <col min="11022" max="11022" width="4.625" customWidth="1"/>
    <col min="11023" max="11023" width="3.625" customWidth="1"/>
    <col min="11024" max="11024" width="2.875" customWidth="1"/>
    <col min="11025" max="11025" width="3.625" customWidth="1"/>
    <col min="11026" max="11026" width="2.875" customWidth="1"/>
    <col min="11027" max="11027" width="3.625" customWidth="1"/>
    <col min="11028" max="11028" width="2.875" customWidth="1"/>
    <col min="11029" max="11029" width="3.625" customWidth="1"/>
    <col min="11030" max="11030" width="2.875" customWidth="1"/>
    <col min="11031" max="11031" width="3.625" customWidth="1"/>
    <col min="11032" max="11032" width="3.375" customWidth="1"/>
    <col min="11265" max="11266" width="3.625" customWidth="1"/>
    <col min="11267" max="11267" width="6.875" customWidth="1"/>
    <col min="11268" max="11268" width="4.125" customWidth="1"/>
    <col min="11269" max="11269" width="3.75" customWidth="1"/>
    <col min="11270" max="11270" width="2.875" customWidth="1"/>
    <col min="11271" max="11271" width="3.625" customWidth="1"/>
    <col min="11272" max="11272" width="2.875" customWidth="1"/>
    <col min="11273" max="11273" width="3.625" customWidth="1"/>
    <col min="11274" max="11274" width="2.875" customWidth="1"/>
    <col min="11275" max="11275" width="3.625" customWidth="1"/>
    <col min="11276" max="11276" width="2.875" customWidth="1"/>
    <col min="11277" max="11277" width="4.125" customWidth="1"/>
    <col min="11278" max="11278" width="4.625" customWidth="1"/>
    <col min="11279" max="11279" width="3.625" customWidth="1"/>
    <col min="11280" max="11280" width="2.875" customWidth="1"/>
    <col min="11281" max="11281" width="3.625" customWidth="1"/>
    <col min="11282" max="11282" width="2.875" customWidth="1"/>
    <col min="11283" max="11283" width="3.625" customWidth="1"/>
    <col min="11284" max="11284" width="2.875" customWidth="1"/>
    <col min="11285" max="11285" width="3.625" customWidth="1"/>
    <col min="11286" max="11286" width="2.875" customWidth="1"/>
    <col min="11287" max="11287" width="3.625" customWidth="1"/>
    <col min="11288" max="11288" width="3.375" customWidth="1"/>
    <col min="11521" max="11522" width="3.625" customWidth="1"/>
    <col min="11523" max="11523" width="6.875" customWidth="1"/>
    <col min="11524" max="11524" width="4.125" customWidth="1"/>
    <col min="11525" max="11525" width="3.75" customWidth="1"/>
    <col min="11526" max="11526" width="2.875" customWidth="1"/>
    <col min="11527" max="11527" width="3.625" customWidth="1"/>
    <col min="11528" max="11528" width="2.875" customWidth="1"/>
    <col min="11529" max="11529" width="3.625" customWidth="1"/>
    <col min="11530" max="11530" width="2.875" customWidth="1"/>
    <col min="11531" max="11531" width="3.625" customWidth="1"/>
    <col min="11532" max="11532" width="2.875" customWidth="1"/>
    <col min="11533" max="11533" width="4.125" customWidth="1"/>
    <col min="11534" max="11534" width="4.625" customWidth="1"/>
    <col min="11535" max="11535" width="3.625" customWidth="1"/>
    <col min="11536" max="11536" width="2.875" customWidth="1"/>
    <col min="11537" max="11537" width="3.625" customWidth="1"/>
    <col min="11538" max="11538" width="2.875" customWidth="1"/>
    <col min="11539" max="11539" width="3.625" customWidth="1"/>
    <col min="11540" max="11540" width="2.875" customWidth="1"/>
    <col min="11541" max="11541" width="3.625" customWidth="1"/>
    <col min="11542" max="11542" width="2.875" customWidth="1"/>
    <col min="11543" max="11543" width="3.625" customWidth="1"/>
    <col min="11544" max="11544" width="3.375" customWidth="1"/>
    <col min="11777" max="11778" width="3.625" customWidth="1"/>
    <col min="11779" max="11779" width="6.875" customWidth="1"/>
    <col min="11780" max="11780" width="4.125" customWidth="1"/>
    <col min="11781" max="11781" width="3.75" customWidth="1"/>
    <col min="11782" max="11782" width="2.875" customWidth="1"/>
    <col min="11783" max="11783" width="3.625" customWidth="1"/>
    <col min="11784" max="11784" width="2.875" customWidth="1"/>
    <col min="11785" max="11785" width="3.625" customWidth="1"/>
    <col min="11786" max="11786" width="2.875" customWidth="1"/>
    <col min="11787" max="11787" width="3.625" customWidth="1"/>
    <col min="11788" max="11788" width="2.875" customWidth="1"/>
    <col min="11789" max="11789" width="4.125" customWidth="1"/>
    <col min="11790" max="11790" width="4.625" customWidth="1"/>
    <col min="11791" max="11791" width="3.625" customWidth="1"/>
    <col min="11792" max="11792" width="2.875" customWidth="1"/>
    <col min="11793" max="11793" width="3.625" customWidth="1"/>
    <col min="11794" max="11794" width="2.875" customWidth="1"/>
    <col min="11795" max="11795" width="3.625" customWidth="1"/>
    <col min="11796" max="11796" width="2.875" customWidth="1"/>
    <col min="11797" max="11797" width="3.625" customWidth="1"/>
    <col min="11798" max="11798" width="2.875" customWidth="1"/>
    <col min="11799" max="11799" width="3.625" customWidth="1"/>
    <col min="11800" max="11800" width="3.375" customWidth="1"/>
    <col min="12033" max="12034" width="3.625" customWidth="1"/>
    <col min="12035" max="12035" width="6.875" customWidth="1"/>
    <col min="12036" max="12036" width="4.125" customWidth="1"/>
    <col min="12037" max="12037" width="3.75" customWidth="1"/>
    <col min="12038" max="12038" width="2.875" customWidth="1"/>
    <col min="12039" max="12039" width="3.625" customWidth="1"/>
    <col min="12040" max="12040" width="2.875" customWidth="1"/>
    <col min="12041" max="12041" width="3.625" customWidth="1"/>
    <col min="12042" max="12042" width="2.875" customWidth="1"/>
    <col min="12043" max="12043" width="3.625" customWidth="1"/>
    <col min="12044" max="12044" width="2.875" customWidth="1"/>
    <col min="12045" max="12045" width="4.125" customWidth="1"/>
    <col min="12046" max="12046" width="4.625" customWidth="1"/>
    <col min="12047" max="12047" width="3.625" customWidth="1"/>
    <col min="12048" max="12048" width="2.875" customWidth="1"/>
    <col min="12049" max="12049" width="3.625" customWidth="1"/>
    <col min="12050" max="12050" width="2.875" customWidth="1"/>
    <col min="12051" max="12051" width="3.625" customWidth="1"/>
    <col min="12052" max="12052" width="2.875" customWidth="1"/>
    <col min="12053" max="12053" width="3.625" customWidth="1"/>
    <col min="12054" max="12054" width="2.875" customWidth="1"/>
    <col min="12055" max="12055" width="3.625" customWidth="1"/>
    <col min="12056" max="12056" width="3.375" customWidth="1"/>
    <col min="12289" max="12290" width="3.625" customWidth="1"/>
    <col min="12291" max="12291" width="6.875" customWidth="1"/>
    <col min="12292" max="12292" width="4.125" customWidth="1"/>
    <col min="12293" max="12293" width="3.75" customWidth="1"/>
    <col min="12294" max="12294" width="2.875" customWidth="1"/>
    <col min="12295" max="12295" width="3.625" customWidth="1"/>
    <col min="12296" max="12296" width="2.875" customWidth="1"/>
    <col min="12297" max="12297" width="3.625" customWidth="1"/>
    <col min="12298" max="12298" width="2.875" customWidth="1"/>
    <col min="12299" max="12299" width="3.625" customWidth="1"/>
    <col min="12300" max="12300" width="2.875" customWidth="1"/>
    <col min="12301" max="12301" width="4.125" customWidth="1"/>
    <col min="12302" max="12302" width="4.625" customWidth="1"/>
    <col min="12303" max="12303" width="3.625" customWidth="1"/>
    <col min="12304" max="12304" width="2.875" customWidth="1"/>
    <col min="12305" max="12305" width="3.625" customWidth="1"/>
    <col min="12306" max="12306" width="2.875" customWidth="1"/>
    <col min="12307" max="12307" width="3.625" customWidth="1"/>
    <col min="12308" max="12308" width="2.875" customWidth="1"/>
    <col min="12309" max="12309" width="3.625" customWidth="1"/>
    <col min="12310" max="12310" width="2.875" customWidth="1"/>
    <col min="12311" max="12311" width="3.625" customWidth="1"/>
    <col min="12312" max="12312" width="3.375" customWidth="1"/>
    <col min="12545" max="12546" width="3.625" customWidth="1"/>
    <col min="12547" max="12547" width="6.875" customWidth="1"/>
    <col min="12548" max="12548" width="4.125" customWidth="1"/>
    <col min="12549" max="12549" width="3.75" customWidth="1"/>
    <col min="12550" max="12550" width="2.875" customWidth="1"/>
    <col min="12551" max="12551" width="3.625" customWidth="1"/>
    <col min="12552" max="12552" width="2.875" customWidth="1"/>
    <col min="12553" max="12553" width="3.625" customWidth="1"/>
    <col min="12554" max="12554" width="2.875" customWidth="1"/>
    <col min="12555" max="12555" width="3.625" customWidth="1"/>
    <col min="12556" max="12556" width="2.875" customWidth="1"/>
    <col min="12557" max="12557" width="4.125" customWidth="1"/>
    <col min="12558" max="12558" width="4.625" customWidth="1"/>
    <col min="12559" max="12559" width="3.625" customWidth="1"/>
    <col min="12560" max="12560" width="2.875" customWidth="1"/>
    <col min="12561" max="12561" width="3.625" customWidth="1"/>
    <col min="12562" max="12562" width="2.875" customWidth="1"/>
    <col min="12563" max="12563" width="3.625" customWidth="1"/>
    <col min="12564" max="12564" width="2.875" customWidth="1"/>
    <col min="12565" max="12565" width="3.625" customWidth="1"/>
    <col min="12566" max="12566" width="2.875" customWidth="1"/>
    <col min="12567" max="12567" width="3.625" customWidth="1"/>
    <col min="12568" max="12568" width="3.375" customWidth="1"/>
    <col min="12801" max="12802" width="3.625" customWidth="1"/>
    <col min="12803" max="12803" width="6.875" customWidth="1"/>
    <col min="12804" max="12804" width="4.125" customWidth="1"/>
    <col min="12805" max="12805" width="3.75" customWidth="1"/>
    <col min="12806" max="12806" width="2.875" customWidth="1"/>
    <col min="12807" max="12807" width="3.625" customWidth="1"/>
    <col min="12808" max="12808" width="2.875" customWidth="1"/>
    <col min="12809" max="12809" width="3.625" customWidth="1"/>
    <col min="12810" max="12810" width="2.875" customWidth="1"/>
    <col min="12811" max="12811" width="3.625" customWidth="1"/>
    <col min="12812" max="12812" width="2.875" customWidth="1"/>
    <col min="12813" max="12813" width="4.125" customWidth="1"/>
    <col min="12814" max="12814" width="4.625" customWidth="1"/>
    <col min="12815" max="12815" width="3.625" customWidth="1"/>
    <col min="12816" max="12816" width="2.875" customWidth="1"/>
    <col min="12817" max="12817" width="3.625" customWidth="1"/>
    <col min="12818" max="12818" width="2.875" customWidth="1"/>
    <col min="12819" max="12819" width="3.625" customWidth="1"/>
    <col min="12820" max="12820" width="2.875" customWidth="1"/>
    <col min="12821" max="12821" width="3.625" customWidth="1"/>
    <col min="12822" max="12822" width="2.875" customWidth="1"/>
    <col min="12823" max="12823" width="3.625" customWidth="1"/>
    <col min="12824" max="12824" width="3.375" customWidth="1"/>
    <col min="13057" max="13058" width="3.625" customWidth="1"/>
    <col min="13059" max="13059" width="6.875" customWidth="1"/>
    <col min="13060" max="13060" width="4.125" customWidth="1"/>
    <col min="13061" max="13061" width="3.75" customWidth="1"/>
    <col min="13062" max="13062" width="2.875" customWidth="1"/>
    <col min="13063" max="13063" width="3.625" customWidth="1"/>
    <col min="13064" max="13064" width="2.875" customWidth="1"/>
    <col min="13065" max="13065" width="3.625" customWidth="1"/>
    <col min="13066" max="13066" width="2.875" customWidth="1"/>
    <col min="13067" max="13067" width="3.625" customWidth="1"/>
    <col min="13068" max="13068" width="2.875" customWidth="1"/>
    <col min="13069" max="13069" width="4.125" customWidth="1"/>
    <col min="13070" max="13070" width="4.625" customWidth="1"/>
    <col min="13071" max="13071" width="3.625" customWidth="1"/>
    <col min="13072" max="13072" width="2.875" customWidth="1"/>
    <col min="13073" max="13073" width="3.625" customWidth="1"/>
    <col min="13074" max="13074" width="2.875" customWidth="1"/>
    <col min="13075" max="13075" width="3.625" customWidth="1"/>
    <col min="13076" max="13076" width="2.875" customWidth="1"/>
    <col min="13077" max="13077" width="3.625" customWidth="1"/>
    <col min="13078" max="13078" width="2.875" customWidth="1"/>
    <col min="13079" max="13079" width="3.625" customWidth="1"/>
    <col min="13080" max="13080" width="3.375" customWidth="1"/>
    <col min="13313" max="13314" width="3.625" customWidth="1"/>
    <col min="13315" max="13315" width="6.875" customWidth="1"/>
    <col min="13316" max="13316" width="4.125" customWidth="1"/>
    <col min="13317" max="13317" width="3.75" customWidth="1"/>
    <col min="13318" max="13318" width="2.875" customWidth="1"/>
    <col min="13319" max="13319" width="3.625" customWidth="1"/>
    <col min="13320" max="13320" width="2.875" customWidth="1"/>
    <col min="13321" max="13321" width="3.625" customWidth="1"/>
    <col min="13322" max="13322" width="2.875" customWidth="1"/>
    <col min="13323" max="13323" width="3.625" customWidth="1"/>
    <col min="13324" max="13324" width="2.875" customWidth="1"/>
    <col min="13325" max="13325" width="4.125" customWidth="1"/>
    <col min="13326" max="13326" width="4.625" customWidth="1"/>
    <col min="13327" max="13327" width="3.625" customWidth="1"/>
    <col min="13328" max="13328" width="2.875" customWidth="1"/>
    <col min="13329" max="13329" width="3.625" customWidth="1"/>
    <col min="13330" max="13330" width="2.875" customWidth="1"/>
    <col min="13331" max="13331" width="3.625" customWidth="1"/>
    <col min="13332" max="13332" width="2.875" customWidth="1"/>
    <col min="13333" max="13333" width="3.625" customWidth="1"/>
    <col min="13334" max="13334" width="2.875" customWidth="1"/>
    <col min="13335" max="13335" width="3.625" customWidth="1"/>
    <col min="13336" max="13336" width="3.375" customWidth="1"/>
    <col min="13569" max="13570" width="3.625" customWidth="1"/>
    <col min="13571" max="13571" width="6.875" customWidth="1"/>
    <col min="13572" max="13572" width="4.125" customWidth="1"/>
    <col min="13573" max="13573" width="3.75" customWidth="1"/>
    <col min="13574" max="13574" width="2.875" customWidth="1"/>
    <col min="13575" max="13575" width="3.625" customWidth="1"/>
    <col min="13576" max="13576" width="2.875" customWidth="1"/>
    <col min="13577" max="13577" width="3.625" customWidth="1"/>
    <col min="13578" max="13578" width="2.875" customWidth="1"/>
    <col min="13579" max="13579" width="3.625" customWidth="1"/>
    <col min="13580" max="13580" width="2.875" customWidth="1"/>
    <col min="13581" max="13581" width="4.125" customWidth="1"/>
    <col min="13582" max="13582" width="4.625" customWidth="1"/>
    <col min="13583" max="13583" width="3.625" customWidth="1"/>
    <col min="13584" max="13584" width="2.875" customWidth="1"/>
    <col min="13585" max="13585" width="3.625" customWidth="1"/>
    <col min="13586" max="13586" width="2.875" customWidth="1"/>
    <col min="13587" max="13587" width="3.625" customWidth="1"/>
    <col min="13588" max="13588" width="2.875" customWidth="1"/>
    <col min="13589" max="13589" width="3.625" customWidth="1"/>
    <col min="13590" max="13590" width="2.875" customWidth="1"/>
    <col min="13591" max="13591" width="3.625" customWidth="1"/>
    <col min="13592" max="13592" width="3.375" customWidth="1"/>
    <col min="13825" max="13826" width="3.625" customWidth="1"/>
    <col min="13827" max="13827" width="6.875" customWidth="1"/>
    <col min="13828" max="13828" width="4.125" customWidth="1"/>
    <col min="13829" max="13829" width="3.75" customWidth="1"/>
    <col min="13830" max="13830" width="2.875" customWidth="1"/>
    <col min="13831" max="13831" width="3.625" customWidth="1"/>
    <col min="13832" max="13832" width="2.875" customWidth="1"/>
    <col min="13833" max="13833" width="3.625" customWidth="1"/>
    <col min="13834" max="13834" width="2.875" customWidth="1"/>
    <col min="13835" max="13835" width="3.625" customWidth="1"/>
    <col min="13836" max="13836" width="2.875" customWidth="1"/>
    <col min="13837" max="13837" width="4.125" customWidth="1"/>
    <col min="13838" max="13838" width="4.625" customWidth="1"/>
    <col min="13839" max="13839" width="3.625" customWidth="1"/>
    <col min="13840" max="13840" width="2.875" customWidth="1"/>
    <col min="13841" max="13841" width="3.625" customWidth="1"/>
    <col min="13842" max="13842" width="2.875" customWidth="1"/>
    <col min="13843" max="13843" width="3.625" customWidth="1"/>
    <col min="13844" max="13844" width="2.875" customWidth="1"/>
    <col min="13845" max="13845" width="3.625" customWidth="1"/>
    <col min="13846" max="13846" width="2.875" customWidth="1"/>
    <col min="13847" max="13847" width="3.625" customWidth="1"/>
    <col min="13848" max="13848" width="3.375" customWidth="1"/>
    <col min="14081" max="14082" width="3.625" customWidth="1"/>
    <col min="14083" max="14083" width="6.875" customWidth="1"/>
    <col min="14084" max="14084" width="4.125" customWidth="1"/>
    <col min="14085" max="14085" width="3.75" customWidth="1"/>
    <col min="14086" max="14086" width="2.875" customWidth="1"/>
    <col min="14087" max="14087" width="3.625" customWidth="1"/>
    <col min="14088" max="14088" width="2.875" customWidth="1"/>
    <col min="14089" max="14089" width="3.625" customWidth="1"/>
    <col min="14090" max="14090" width="2.875" customWidth="1"/>
    <col min="14091" max="14091" width="3.625" customWidth="1"/>
    <col min="14092" max="14092" width="2.875" customWidth="1"/>
    <col min="14093" max="14093" width="4.125" customWidth="1"/>
    <col min="14094" max="14094" width="4.625" customWidth="1"/>
    <col min="14095" max="14095" width="3.625" customWidth="1"/>
    <col min="14096" max="14096" width="2.875" customWidth="1"/>
    <col min="14097" max="14097" width="3.625" customWidth="1"/>
    <col min="14098" max="14098" width="2.875" customWidth="1"/>
    <col min="14099" max="14099" width="3.625" customWidth="1"/>
    <col min="14100" max="14100" width="2.875" customWidth="1"/>
    <col min="14101" max="14101" width="3.625" customWidth="1"/>
    <col min="14102" max="14102" width="2.875" customWidth="1"/>
    <col min="14103" max="14103" width="3.625" customWidth="1"/>
    <col min="14104" max="14104" width="3.375" customWidth="1"/>
    <col min="14337" max="14338" width="3.625" customWidth="1"/>
    <col min="14339" max="14339" width="6.875" customWidth="1"/>
    <col min="14340" max="14340" width="4.125" customWidth="1"/>
    <col min="14341" max="14341" width="3.75" customWidth="1"/>
    <col min="14342" max="14342" width="2.875" customWidth="1"/>
    <col min="14343" max="14343" width="3.625" customWidth="1"/>
    <col min="14344" max="14344" width="2.875" customWidth="1"/>
    <col min="14345" max="14345" width="3.625" customWidth="1"/>
    <col min="14346" max="14346" width="2.875" customWidth="1"/>
    <col min="14347" max="14347" width="3.625" customWidth="1"/>
    <col min="14348" max="14348" width="2.875" customWidth="1"/>
    <col min="14349" max="14349" width="4.125" customWidth="1"/>
    <col min="14350" max="14350" width="4.625" customWidth="1"/>
    <col min="14351" max="14351" width="3.625" customWidth="1"/>
    <col min="14352" max="14352" width="2.875" customWidth="1"/>
    <col min="14353" max="14353" width="3.625" customWidth="1"/>
    <col min="14354" max="14354" width="2.875" customWidth="1"/>
    <col min="14355" max="14355" width="3.625" customWidth="1"/>
    <col min="14356" max="14356" width="2.875" customWidth="1"/>
    <col min="14357" max="14357" width="3.625" customWidth="1"/>
    <col min="14358" max="14358" width="2.875" customWidth="1"/>
    <col min="14359" max="14359" width="3.625" customWidth="1"/>
    <col min="14360" max="14360" width="3.375" customWidth="1"/>
    <col min="14593" max="14594" width="3.625" customWidth="1"/>
    <col min="14595" max="14595" width="6.875" customWidth="1"/>
    <col min="14596" max="14596" width="4.125" customWidth="1"/>
    <col min="14597" max="14597" width="3.75" customWidth="1"/>
    <col min="14598" max="14598" width="2.875" customWidth="1"/>
    <col min="14599" max="14599" width="3.625" customWidth="1"/>
    <col min="14600" max="14600" width="2.875" customWidth="1"/>
    <col min="14601" max="14601" width="3.625" customWidth="1"/>
    <col min="14602" max="14602" width="2.875" customWidth="1"/>
    <col min="14603" max="14603" width="3.625" customWidth="1"/>
    <col min="14604" max="14604" width="2.875" customWidth="1"/>
    <col min="14605" max="14605" width="4.125" customWidth="1"/>
    <col min="14606" max="14606" width="4.625" customWidth="1"/>
    <col min="14607" max="14607" width="3.625" customWidth="1"/>
    <col min="14608" max="14608" width="2.875" customWidth="1"/>
    <col min="14609" max="14609" width="3.625" customWidth="1"/>
    <col min="14610" max="14610" width="2.875" customWidth="1"/>
    <col min="14611" max="14611" width="3.625" customWidth="1"/>
    <col min="14612" max="14612" width="2.875" customWidth="1"/>
    <col min="14613" max="14613" width="3.625" customWidth="1"/>
    <col min="14614" max="14614" width="2.875" customWidth="1"/>
    <col min="14615" max="14615" width="3.625" customWidth="1"/>
    <col min="14616" max="14616" width="3.375" customWidth="1"/>
    <col min="14849" max="14850" width="3.625" customWidth="1"/>
    <col min="14851" max="14851" width="6.875" customWidth="1"/>
    <col min="14852" max="14852" width="4.125" customWidth="1"/>
    <col min="14853" max="14853" width="3.75" customWidth="1"/>
    <col min="14854" max="14854" width="2.875" customWidth="1"/>
    <col min="14855" max="14855" width="3.625" customWidth="1"/>
    <col min="14856" max="14856" width="2.875" customWidth="1"/>
    <col min="14857" max="14857" width="3.625" customWidth="1"/>
    <col min="14858" max="14858" width="2.875" customWidth="1"/>
    <col min="14859" max="14859" width="3.625" customWidth="1"/>
    <col min="14860" max="14860" width="2.875" customWidth="1"/>
    <col min="14861" max="14861" width="4.125" customWidth="1"/>
    <col min="14862" max="14862" width="4.625" customWidth="1"/>
    <col min="14863" max="14863" width="3.625" customWidth="1"/>
    <col min="14864" max="14864" width="2.875" customWidth="1"/>
    <col min="14865" max="14865" width="3.625" customWidth="1"/>
    <col min="14866" max="14866" width="2.875" customWidth="1"/>
    <col min="14867" max="14867" width="3.625" customWidth="1"/>
    <col min="14868" max="14868" width="2.875" customWidth="1"/>
    <col min="14869" max="14869" width="3.625" customWidth="1"/>
    <col min="14870" max="14870" width="2.875" customWidth="1"/>
    <col min="14871" max="14871" width="3.625" customWidth="1"/>
    <col min="14872" max="14872" width="3.375" customWidth="1"/>
    <col min="15105" max="15106" width="3.625" customWidth="1"/>
    <col min="15107" max="15107" width="6.875" customWidth="1"/>
    <col min="15108" max="15108" width="4.125" customWidth="1"/>
    <col min="15109" max="15109" width="3.75" customWidth="1"/>
    <col min="15110" max="15110" width="2.875" customWidth="1"/>
    <col min="15111" max="15111" width="3.625" customWidth="1"/>
    <col min="15112" max="15112" width="2.875" customWidth="1"/>
    <col min="15113" max="15113" width="3.625" customWidth="1"/>
    <col min="15114" max="15114" width="2.875" customWidth="1"/>
    <col min="15115" max="15115" width="3.625" customWidth="1"/>
    <col min="15116" max="15116" width="2.875" customWidth="1"/>
    <col min="15117" max="15117" width="4.125" customWidth="1"/>
    <col min="15118" max="15118" width="4.625" customWidth="1"/>
    <col min="15119" max="15119" width="3.625" customWidth="1"/>
    <col min="15120" max="15120" width="2.875" customWidth="1"/>
    <col min="15121" max="15121" width="3.625" customWidth="1"/>
    <col min="15122" max="15122" width="2.875" customWidth="1"/>
    <col min="15123" max="15123" width="3.625" customWidth="1"/>
    <col min="15124" max="15124" width="2.875" customWidth="1"/>
    <col min="15125" max="15125" width="3.625" customWidth="1"/>
    <col min="15126" max="15126" width="2.875" customWidth="1"/>
    <col min="15127" max="15127" width="3.625" customWidth="1"/>
    <col min="15128" max="15128" width="3.375" customWidth="1"/>
    <col min="15361" max="15362" width="3.625" customWidth="1"/>
    <col min="15363" max="15363" width="6.875" customWidth="1"/>
    <col min="15364" max="15364" width="4.125" customWidth="1"/>
    <col min="15365" max="15365" width="3.75" customWidth="1"/>
    <col min="15366" max="15366" width="2.875" customWidth="1"/>
    <col min="15367" max="15367" width="3.625" customWidth="1"/>
    <col min="15368" max="15368" width="2.875" customWidth="1"/>
    <col min="15369" max="15369" width="3.625" customWidth="1"/>
    <col min="15370" max="15370" width="2.875" customWidth="1"/>
    <col min="15371" max="15371" width="3.625" customWidth="1"/>
    <col min="15372" max="15372" width="2.875" customWidth="1"/>
    <col min="15373" max="15373" width="4.125" customWidth="1"/>
    <col min="15374" max="15374" width="4.625" customWidth="1"/>
    <col min="15375" max="15375" width="3.625" customWidth="1"/>
    <col min="15376" max="15376" width="2.875" customWidth="1"/>
    <col min="15377" max="15377" width="3.625" customWidth="1"/>
    <col min="15378" max="15378" width="2.875" customWidth="1"/>
    <col min="15379" max="15379" width="3.625" customWidth="1"/>
    <col min="15380" max="15380" width="2.875" customWidth="1"/>
    <col min="15381" max="15381" width="3.625" customWidth="1"/>
    <col min="15382" max="15382" width="2.875" customWidth="1"/>
    <col min="15383" max="15383" width="3.625" customWidth="1"/>
    <col min="15384" max="15384" width="3.375" customWidth="1"/>
    <col min="15617" max="15618" width="3.625" customWidth="1"/>
    <col min="15619" max="15619" width="6.875" customWidth="1"/>
    <col min="15620" max="15620" width="4.125" customWidth="1"/>
    <col min="15621" max="15621" width="3.75" customWidth="1"/>
    <col min="15622" max="15622" width="2.875" customWidth="1"/>
    <col min="15623" max="15623" width="3.625" customWidth="1"/>
    <col min="15624" max="15624" width="2.875" customWidth="1"/>
    <col min="15625" max="15625" width="3.625" customWidth="1"/>
    <col min="15626" max="15626" width="2.875" customWidth="1"/>
    <col min="15627" max="15627" width="3.625" customWidth="1"/>
    <col min="15628" max="15628" width="2.875" customWidth="1"/>
    <col min="15629" max="15629" width="4.125" customWidth="1"/>
    <col min="15630" max="15630" width="4.625" customWidth="1"/>
    <col min="15631" max="15631" width="3.625" customWidth="1"/>
    <col min="15632" max="15632" width="2.875" customWidth="1"/>
    <col min="15633" max="15633" width="3.625" customWidth="1"/>
    <col min="15634" max="15634" width="2.875" customWidth="1"/>
    <col min="15635" max="15635" width="3.625" customWidth="1"/>
    <col min="15636" max="15636" width="2.875" customWidth="1"/>
    <col min="15637" max="15637" width="3.625" customWidth="1"/>
    <col min="15638" max="15638" width="2.875" customWidth="1"/>
    <col min="15639" max="15639" width="3.625" customWidth="1"/>
    <col min="15640" max="15640" width="3.375" customWidth="1"/>
    <col min="15873" max="15874" width="3.625" customWidth="1"/>
    <col min="15875" max="15875" width="6.875" customWidth="1"/>
    <col min="15876" max="15876" width="4.125" customWidth="1"/>
    <col min="15877" max="15877" width="3.75" customWidth="1"/>
    <col min="15878" max="15878" width="2.875" customWidth="1"/>
    <col min="15879" max="15879" width="3.625" customWidth="1"/>
    <col min="15880" max="15880" width="2.875" customWidth="1"/>
    <col min="15881" max="15881" width="3.625" customWidth="1"/>
    <col min="15882" max="15882" width="2.875" customWidth="1"/>
    <col min="15883" max="15883" width="3.625" customWidth="1"/>
    <col min="15884" max="15884" width="2.875" customWidth="1"/>
    <col min="15885" max="15885" width="4.125" customWidth="1"/>
    <col min="15886" max="15886" width="4.625" customWidth="1"/>
    <col min="15887" max="15887" width="3.625" customWidth="1"/>
    <col min="15888" max="15888" width="2.875" customWidth="1"/>
    <col min="15889" max="15889" width="3.625" customWidth="1"/>
    <col min="15890" max="15890" width="2.875" customWidth="1"/>
    <col min="15891" max="15891" width="3.625" customWidth="1"/>
    <col min="15892" max="15892" width="2.875" customWidth="1"/>
    <col min="15893" max="15893" width="3.625" customWidth="1"/>
    <col min="15894" max="15894" width="2.875" customWidth="1"/>
    <col min="15895" max="15895" width="3.625" customWidth="1"/>
    <col min="15896" max="15896" width="3.375" customWidth="1"/>
    <col min="16129" max="16130" width="3.625" customWidth="1"/>
    <col min="16131" max="16131" width="6.875" customWidth="1"/>
    <col min="16132" max="16132" width="4.125" customWidth="1"/>
    <col min="16133" max="16133" width="3.75" customWidth="1"/>
    <col min="16134" max="16134" width="2.875" customWidth="1"/>
    <col min="16135" max="16135" width="3.625" customWidth="1"/>
    <col min="16136" max="16136" width="2.875" customWidth="1"/>
    <col min="16137" max="16137" width="3.625" customWidth="1"/>
    <col min="16138" max="16138" width="2.875" customWidth="1"/>
    <col min="16139" max="16139" width="3.625" customWidth="1"/>
    <col min="16140" max="16140" width="2.875" customWidth="1"/>
    <col min="16141" max="16141" width="4.125" customWidth="1"/>
    <col min="16142" max="16142" width="4.625" customWidth="1"/>
    <col min="16143" max="16143" width="3.625" customWidth="1"/>
    <col min="16144" max="16144" width="2.875" customWidth="1"/>
    <col min="16145" max="16145" width="3.625" customWidth="1"/>
    <col min="16146" max="16146" width="2.875" customWidth="1"/>
    <col min="16147" max="16147" width="3.625" customWidth="1"/>
    <col min="16148" max="16148" width="2.875" customWidth="1"/>
    <col min="16149" max="16149" width="3.625" customWidth="1"/>
    <col min="16150" max="16150" width="2.875" customWidth="1"/>
    <col min="16151" max="16151" width="3.625" customWidth="1"/>
    <col min="16152" max="16152" width="3.375" customWidth="1"/>
  </cols>
  <sheetData>
    <row r="1" spans="1:24" ht="18" customHeight="1">
      <c r="A1" s="94"/>
      <c r="B1" s="94"/>
      <c r="C1" s="94"/>
      <c r="D1" s="94"/>
      <c r="E1" s="94"/>
      <c r="F1" s="94"/>
      <c r="G1" s="94"/>
      <c r="H1" s="94"/>
      <c r="I1" s="94"/>
      <c r="J1" s="94"/>
      <c r="K1" s="94"/>
      <c r="L1" s="94"/>
      <c r="M1" s="94"/>
      <c r="N1" s="94"/>
      <c r="O1" s="1124" t="s">
        <v>446</v>
      </c>
      <c r="P1" s="1125"/>
      <c r="Q1" s="94"/>
      <c r="R1" s="94"/>
      <c r="S1" s="94"/>
      <c r="T1" s="94"/>
      <c r="U1" s="1130"/>
      <c r="V1" s="1130"/>
      <c r="W1" s="1130"/>
      <c r="X1" s="1130"/>
    </row>
    <row r="2" spans="1:24" ht="20.25" customHeight="1">
      <c r="A2" s="1131"/>
      <c r="B2" s="1131"/>
      <c r="C2" s="1131"/>
      <c r="D2" s="1131"/>
      <c r="E2" s="1131"/>
      <c r="F2" s="1131"/>
      <c r="G2" s="1131"/>
      <c r="H2" s="1131"/>
      <c r="I2" s="1131"/>
      <c r="J2" s="1131"/>
      <c r="K2" s="1131"/>
      <c r="L2" s="1131"/>
      <c r="M2" s="1131"/>
      <c r="N2" s="1131"/>
      <c r="O2" s="1131"/>
      <c r="P2" s="1131"/>
      <c r="Q2" s="1131"/>
      <c r="R2" s="1131"/>
      <c r="S2" s="1131"/>
      <c r="T2" s="1131"/>
      <c r="U2" s="1131"/>
      <c r="V2" s="1131"/>
      <c r="W2" s="1131"/>
      <c r="X2" s="1131"/>
    </row>
    <row r="3" spans="1:24" ht="18" customHeight="1">
      <c r="A3" s="94"/>
      <c r="B3" s="94"/>
      <c r="C3" s="94"/>
      <c r="D3" s="94"/>
      <c r="E3" s="94"/>
      <c r="F3" s="94"/>
      <c r="G3" s="94"/>
      <c r="H3" s="94"/>
      <c r="I3" s="94"/>
      <c r="J3" s="94"/>
      <c r="K3" s="94"/>
      <c r="L3" s="94"/>
      <c r="M3" s="94"/>
      <c r="N3" s="94"/>
      <c r="O3" s="94"/>
      <c r="P3" s="94"/>
      <c r="Q3" s="94"/>
      <c r="R3" s="94"/>
      <c r="S3" s="94"/>
      <c r="T3" s="94"/>
      <c r="U3" s="1130"/>
      <c r="V3" s="1130"/>
      <c r="W3" s="1130"/>
      <c r="X3" s="1130"/>
    </row>
    <row r="4" spans="1:24" ht="20.25" customHeight="1">
      <c r="A4" s="1131"/>
      <c r="B4" s="1131"/>
      <c r="C4" s="1131"/>
      <c r="D4" s="1131"/>
      <c r="E4" s="1131"/>
      <c r="F4" s="1131"/>
      <c r="G4" s="1131"/>
      <c r="H4" s="1131"/>
      <c r="I4" s="1131"/>
      <c r="J4" s="1131"/>
      <c r="K4" s="1131"/>
      <c r="L4" s="1131"/>
      <c r="M4" s="1131"/>
      <c r="N4" s="1131"/>
      <c r="O4" s="1131"/>
      <c r="P4" s="1131"/>
      <c r="Q4" s="1131"/>
      <c r="R4" s="1131"/>
      <c r="S4" s="1131"/>
      <c r="T4" s="1131"/>
      <c r="U4" s="1131"/>
      <c r="V4" s="1131"/>
      <c r="W4" s="1131"/>
      <c r="X4" s="1131"/>
    </row>
    <row r="5" spans="1:24" ht="18" customHeight="1">
      <c r="A5" s="94"/>
      <c r="B5" s="94"/>
      <c r="C5" s="94"/>
      <c r="D5" s="94"/>
      <c r="E5" s="94"/>
      <c r="F5" s="94"/>
      <c r="G5" s="94"/>
      <c r="H5" s="94"/>
      <c r="I5" s="94"/>
      <c r="J5" s="94"/>
      <c r="K5" s="94"/>
      <c r="L5" s="94"/>
      <c r="M5" s="94"/>
      <c r="N5" s="94"/>
      <c r="O5" s="94"/>
      <c r="P5" s="94"/>
      <c r="Q5" s="94"/>
      <c r="R5" s="94"/>
      <c r="S5" s="94"/>
      <c r="T5" s="94"/>
      <c r="U5" s="1130"/>
      <c r="V5" s="1130"/>
      <c r="W5" s="1130"/>
      <c r="X5" s="1130"/>
    </row>
    <row r="6" spans="1:24" ht="20.25" customHeight="1">
      <c r="A6" s="1131"/>
      <c r="B6" s="1131"/>
      <c r="C6" s="1131"/>
      <c r="D6" s="1131"/>
      <c r="E6" s="1131"/>
      <c r="F6" s="1131"/>
      <c r="G6" s="1131"/>
      <c r="H6" s="1131"/>
      <c r="I6" s="1131"/>
      <c r="J6" s="1131"/>
      <c r="K6" s="1131"/>
      <c r="L6" s="1131"/>
      <c r="M6" s="1131"/>
      <c r="N6" s="1131"/>
      <c r="O6" s="1131"/>
      <c r="P6" s="1131"/>
      <c r="Q6" s="1131"/>
      <c r="R6" s="1131"/>
      <c r="S6" s="1131"/>
      <c r="T6" s="1131"/>
      <c r="U6" s="1131"/>
      <c r="V6" s="1131"/>
      <c r="W6" s="1131"/>
      <c r="X6" s="1131"/>
    </row>
    <row r="7" spans="1:24" ht="18" customHeight="1">
      <c r="A7" s="94"/>
      <c r="B7" s="94"/>
      <c r="C7" s="94"/>
      <c r="D7" s="94"/>
      <c r="E7" s="94"/>
      <c r="F7" s="94"/>
      <c r="G7" s="94"/>
      <c r="H7" s="94"/>
      <c r="I7" s="94"/>
      <c r="J7" s="94"/>
      <c r="K7" s="94"/>
      <c r="L7" s="94"/>
      <c r="M7" s="94"/>
      <c r="N7" s="94"/>
      <c r="O7" s="94"/>
      <c r="P7" s="94"/>
      <c r="Q7" s="94"/>
      <c r="R7" s="94"/>
      <c r="S7" s="94"/>
      <c r="T7" s="94"/>
      <c r="U7" s="1130"/>
      <c r="V7" s="1130"/>
      <c r="W7" s="1130"/>
      <c r="X7" s="1130"/>
    </row>
    <row r="8" spans="1:24" ht="20.25" customHeight="1">
      <c r="A8" s="1132"/>
      <c r="B8" s="1132"/>
      <c r="C8" s="1132"/>
      <c r="D8" s="1132"/>
      <c r="E8" s="1132"/>
      <c r="F8" s="1132"/>
      <c r="G8" s="1132"/>
      <c r="H8" s="1132"/>
      <c r="I8" s="1132"/>
      <c r="J8" s="1132"/>
      <c r="K8" s="1132"/>
      <c r="L8" s="1132"/>
      <c r="M8" s="1132"/>
      <c r="N8" s="1132"/>
      <c r="O8" s="1132"/>
      <c r="P8" s="1132"/>
      <c r="Q8" s="551"/>
      <c r="R8" s="551"/>
      <c r="S8" s="551"/>
      <c r="T8" s="551"/>
      <c r="U8" s="551"/>
      <c r="V8" s="551"/>
      <c r="W8" s="551"/>
      <c r="X8" s="551"/>
    </row>
    <row r="9" spans="1:24" ht="18" customHeight="1">
      <c r="A9" s="1132"/>
      <c r="B9" s="1132"/>
      <c r="C9" s="1132"/>
      <c r="D9" s="1132"/>
      <c r="E9" s="1132"/>
      <c r="F9" s="1132"/>
      <c r="G9" s="1132"/>
      <c r="H9" s="1132"/>
      <c r="I9" s="1132"/>
      <c r="J9" s="1132"/>
      <c r="K9" s="1132"/>
      <c r="L9" s="1132"/>
      <c r="M9" s="1132"/>
      <c r="N9" s="1132"/>
      <c r="O9" s="1132"/>
      <c r="P9" s="1132"/>
      <c r="Q9" s="556"/>
      <c r="R9" s="94"/>
      <c r="S9" s="94"/>
      <c r="T9" s="94"/>
      <c r="U9" s="1130"/>
      <c r="V9" s="1130"/>
      <c r="W9" s="1130"/>
      <c r="X9" s="1130"/>
    </row>
    <row r="10" spans="1:24" ht="20.25" customHeight="1">
      <c r="A10" s="1127" t="str">
        <f>様式7!$F$4</f>
        <v>○○○○○○○○○○○ＥＳＣＯ事業</v>
      </c>
      <c r="B10" s="1127"/>
      <c r="C10" s="1127"/>
      <c r="D10" s="1127"/>
      <c r="E10" s="1127"/>
      <c r="F10" s="1127"/>
      <c r="G10" s="1127"/>
      <c r="H10" s="1127"/>
      <c r="I10" s="1127"/>
      <c r="J10" s="1127"/>
      <c r="K10" s="1127"/>
      <c r="L10" s="1127"/>
      <c r="M10" s="1127"/>
      <c r="N10" s="1127"/>
      <c r="O10" s="1127"/>
      <c r="P10" s="1127"/>
      <c r="Q10" s="551"/>
      <c r="R10" s="551"/>
      <c r="S10" s="551"/>
      <c r="T10" s="551"/>
      <c r="U10" s="551"/>
      <c r="V10" s="551"/>
      <c r="W10" s="551"/>
      <c r="X10" s="551"/>
    </row>
    <row r="11" spans="1:24" ht="18" customHeight="1">
      <c r="A11" s="1127" t="s">
        <v>265</v>
      </c>
      <c r="B11" s="1127"/>
      <c r="C11" s="1127"/>
      <c r="D11" s="1127"/>
      <c r="E11" s="1127"/>
      <c r="F11" s="1127"/>
      <c r="G11" s="1127"/>
      <c r="H11" s="1127"/>
      <c r="I11" s="1127"/>
      <c r="J11" s="1127"/>
      <c r="K11" s="1127"/>
      <c r="L11" s="1127"/>
      <c r="M11" s="1127"/>
      <c r="N11" s="1127"/>
      <c r="O11" s="1127"/>
      <c r="P11" s="1127"/>
      <c r="Q11" s="556"/>
      <c r="R11" s="94"/>
      <c r="S11" s="94"/>
      <c r="T11" s="94"/>
      <c r="U11" s="1130"/>
      <c r="V11" s="1130"/>
      <c r="W11" s="1130"/>
      <c r="X11" s="1130"/>
    </row>
    <row r="12" spans="1:24" ht="20.25" customHeight="1">
      <c r="A12" s="1126" t="s">
        <v>429</v>
      </c>
      <c r="B12" s="1127"/>
      <c r="C12" s="1127"/>
      <c r="D12" s="1127"/>
      <c r="E12" s="1127"/>
      <c r="F12" s="1127"/>
      <c r="G12" s="1127"/>
      <c r="H12" s="1127"/>
      <c r="I12" s="1127"/>
      <c r="J12" s="1127"/>
      <c r="K12" s="1127"/>
      <c r="L12" s="1127"/>
      <c r="M12" s="1127"/>
      <c r="N12" s="1127"/>
      <c r="O12" s="1127"/>
      <c r="P12" s="1127"/>
      <c r="Q12" s="557"/>
      <c r="R12" s="557"/>
      <c r="S12" s="557"/>
      <c r="T12" s="557"/>
      <c r="U12" s="557"/>
      <c r="V12" s="557"/>
      <c r="W12" s="557"/>
      <c r="X12" s="557"/>
    </row>
    <row r="13" spans="1:24" ht="18" customHeight="1">
      <c r="A13" s="94"/>
      <c r="B13" s="94"/>
      <c r="C13" s="94"/>
      <c r="D13" s="94"/>
      <c r="E13" s="94"/>
      <c r="F13" s="94"/>
      <c r="G13" s="94"/>
      <c r="H13" s="94"/>
      <c r="I13" s="94"/>
      <c r="J13" s="94"/>
      <c r="K13" s="94"/>
      <c r="L13" s="94"/>
      <c r="M13" s="94"/>
      <c r="N13" s="94"/>
      <c r="O13" s="94"/>
      <c r="P13" s="94"/>
      <c r="Q13" s="94"/>
      <c r="R13" s="94"/>
      <c r="S13" s="94"/>
      <c r="T13" s="94"/>
      <c r="U13" s="558"/>
      <c r="V13" s="558"/>
      <c r="W13" s="558"/>
      <c r="X13" s="558"/>
    </row>
    <row r="14" spans="1:24" ht="20.25" customHeight="1">
      <c r="A14" s="551"/>
      <c r="B14" s="551"/>
      <c r="C14" s="551"/>
      <c r="D14" s="551"/>
      <c r="E14" s="551"/>
      <c r="F14" s="551"/>
      <c r="G14" s="551"/>
      <c r="H14" s="551"/>
      <c r="I14" s="551"/>
      <c r="J14" s="551"/>
      <c r="K14" s="551"/>
      <c r="L14" s="551"/>
      <c r="M14" s="551"/>
      <c r="N14" s="551"/>
      <c r="O14" s="551"/>
      <c r="P14" s="551"/>
      <c r="Q14" s="551"/>
      <c r="R14" s="551"/>
      <c r="S14" s="551"/>
      <c r="T14" s="551"/>
      <c r="U14" s="551"/>
      <c r="V14" s="551"/>
      <c r="W14" s="551"/>
      <c r="X14" s="551"/>
    </row>
    <row r="15" spans="1:24" ht="18" customHeight="1">
      <c r="A15" s="94"/>
      <c r="B15" s="94"/>
      <c r="C15" s="94"/>
      <c r="D15" s="94"/>
      <c r="E15" s="94"/>
      <c r="F15" s="94"/>
      <c r="G15" s="94"/>
      <c r="H15" s="94"/>
      <c r="I15" s="94"/>
      <c r="J15" s="94"/>
      <c r="K15" s="94"/>
      <c r="L15" s="94"/>
      <c r="M15" s="94"/>
      <c r="N15" s="94"/>
      <c r="O15" s="94"/>
      <c r="P15" s="94"/>
      <c r="Q15" s="94"/>
      <c r="R15" s="94"/>
      <c r="S15" s="94"/>
      <c r="T15" s="94"/>
      <c r="U15" s="558"/>
      <c r="V15" s="558"/>
      <c r="W15" s="558"/>
      <c r="X15" s="558"/>
    </row>
    <row r="16" spans="1:24" ht="20.25" customHeight="1">
      <c r="A16" s="551"/>
      <c r="B16" s="551"/>
      <c r="C16" s="551"/>
      <c r="D16" s="551"/>
      <c r="E16" s="551"/>
      <c r="F16" s="551"/>
      <c r="G16" s="551"/>
      <c r="H16" s="551"/>
      <c r="I16" s="551"/>
      <c r="J16" s="551"/>
      <c r="K16" s="551"/>
      <c r="L16" s="551"/>
      <c r="M16" s="551"/>
      <c r="N16" s="551"/>
      <c r="O16" s="551"/>
      <c r="P16" s="551"/>
      <c r="Q16" s="551"/>
      <c r="R16" s="551"/>
      <c r="S16" s="551"/>
      <c r="T16" s="551"/>
      <c r="U16" s="551"/>
      <c r="V16" s="551"/>
      <c r="W16" s="551"/>
      <c r="X16" s="551"/>
    </row>
    <row r="17" spans="1:24" ht="18" customHeight="1">
      <c r="A17" s="94"/>
      <c r="B17" s="94"/>
      <c r="C17" s="94"/>
      <c r="D17" s="94"/>
      <c r="E17" s="94"/>
      <c r="F17" s="94"/>
      <c r="G17" s="94"/>
      <c r="H17" s="94"/>
      <c r="I17" s="94"/>
      <c r="J17" s="94"/>
      <c r="K17" s="94"/>
      <c r="L17" s="94"/>
      <c r="M17" s="94"/>
      <c r="N17" s="94"/>
      <c r="O17" s="94"/>
      <c r="P17" s="94"/>
      <c r="Q17" s="94"/>
      <c r="R17" s="94"/>
      <c r="S17" s="94"/>
      <c r="T17" s="94"/>
      <c r="U17" s="558"/>
      <c r="V17" s="558"/>
      <c r="W17" s="558"/>
      <c r="X17" s="558"/>
    </row>
    <row r="18" spans="1:24" ht="20.25" customHeight="1">
      <c r="A18" s="551"/>
      <c r="B18" s="551"/>
      <c r="C18" s="551"/>
      <c r="D18" s="551"/>
      <c r="E18" s="551"/>
      <c r="F18" s="551"/>
      <c r="G18" s="551"/>
      <c r="H18" s="551"/>
      <c r="I18" s="551"/>
      <c r="J18" s="551"/>
      <c r="K18" s="551"/>
      <c r="L18" s="551"/>
      <c r="M18" s="551"/>
      <c r="N18" s="551"/>
      <c r="O18" s="551"/>
      <c r="P18" s="551"/>
      <c r="Q18" s="551"/>
      <c r="R18" s="551"/>
      <c r="S18" s="551"/>
      <c r="T18" s="551"/>
      <c r="U18" s="551"/>
      <c r="V18" s="551"/>
      <c r="W18" s="551"/>
      <c r="X18" s="551"/>
    </row>
    <row r="19" spans="1:24" ht="18" customHeight="1">
      <c r="A19" s="94"/>
      <c r="B19" s="94"/>
      <c r="C19" s="94"/>
      <c r="D19" s="94"/>
      <c r="E19" s="94"/>
      <c r="F19" s="94"/>
      <c r="G19" s="94"/>
      <c r="H19" s="94"/>
      <c r="I19" s="94"/>
      <c r="J19" s="94"/>
      <c r="K19" s="94"/>
      <c r="L19" s="94"/>
      <c r="M19" s="94"/>
      <c r="N19" s="94"/>
      <c r="O19" s="94"/>
      <c r="P19" s="94"/>
      <c r="Q19" s="94"/>
      <c r="R19" s="94"/>
      <c r="S19" s="94"/>
      <c r="T19" s="94"/>
      <c r="U19" s="558"/>
      <c r="V19" s="558"/>
      <c r="W19" s="558"/>
      <c r="X19" s="558"/>
    </row>
    <row r="20" spans="1:24" ht="20.25" customHeight="1">
      <c r="A20" s="551"/>
      <c r="B20" s="551"/>
      <c r="C20" s="551"/>
      <c r="D20" s="551"/>
      <c r="E20" s="551"/>
      <c r="F20" s="551"/>
      <c r="G20" s="551"/>
      <c r="H20" s="551"/>
      <c r="I20" s="551"/>
      <c r="J20" s="551"/>
      <c r="K20" s="551"/>
      <c r="L20" s="551"/>
      <c r="M20" s="551"/>
      <c r="N20" s="551"/>
      <c r="O20" s="551"/>
      <c r="P20" s="551"/>
      <c r="Q20" s="551"/>
      <c r="R20" s="551"/>
      <c r="S20" s="551"/>
      <c r="T20" s="551"/>
      <c r="U20" s="551"/>
      <c r="V20" s="551"/>
      <c r="W20" s="551"/>
      <c r="X20" s="551"/>
    </row>
    <row r="21" spans="1:24" ht="18" customHeight="1">
      <c r="A21" s="94"/>
      <c r="B21" s="94"/>
      <c r="C21" s="94"/>
      <c r="D21" s="94"/>
      <c r="E21" s="94"/>
      <c r="F21" s="94"/>
      <c r="G21" s="94"/>
      <c r="H21" s="94"/>
      <c r="I21" s="94"/>
      <c r="J21" s="94"/>
      <c r="K21" s="94"/>
      <c r="L21" s="94"/>
      <c r="M21" s="94"/>
      <c r="N21" s="94"/>
      <c r="O21" s="94"/>
      <c r="P21" s="94"/>
      <c r="Q21" s="94"/>
      <c r="R21" s="94"/>
      <c r="S21" s="94"/>
      <c r="T21" s="94"/>
      <c r="U21" s="558"/>
      <c r="V21" s="558"/>
      <c r="W21" s="558"/>
      <c r="X21" s="558"/>
    </row>
    <row r="22" spans="1:24" ht="20.25" customHeight="1">
      <c r="A22" s="551"/>
      <c r="B22" s="551"/>
      <c r="C22" s="551"/>
      <c r="D22" s="551"/>
      <c r="E22" s="551"/>
      <c r="F22" s="551"/>
      <c r="G22" s="551"/>
      <c r="H22" s="551"/>
      <c r="I22" s="551"/>
      <c r="J22" s="551"/>
      <c r="K22" s="551"/>
      <c r="L22" s="551"/>
      <c r="M22" s="551"/>
      <c r="N22" s="551"/>
      <c r="O22" s="551"/>
      <c r="P22" s="551"/>
      <c r="Q22" s="551"/>
      <c r="R22" s="551"/>
      <c r="S22" s="551"/>
      <c r="T22" s="551"/>
      <c r="U22" s="551"/>
      <c r="V22" s="551"/>
      <c r="W22" s="551"/>
      <c r="X22" s="551"/>
    </row>
    <row r="23" spans="1:24" ht="18" customHeight="1">
      <c r="A23" s="94"/>
      <c r="B23" s="94"/>
      <c r="C23" s="94"/>
      <c r="D23" s="94"/>
      <c r="E23" s="94"/>
      <c r="F23" s="94"/>
      <c r="G23" s="94"/>
      <c r="H23" s="94"/>
      <c r="I23" s="94"/>
      <c r="J23" s="94"/>
      <c r="K23" s="94"/>
      <c r="L23" s="94"/>
      <c r="M23" s="94"/>
      <c r="N23" s="94"/>
      <c r="O23" s="94"/>
      <c r="P23" s="94"/>
      <c r="Q23" s="94"/>
      <c r="R23" s="94"/>
      <c r="S23" s="94"/>
      <c r="T23" s="94"/>
      <c r="U23" s="558"/>
      <c r="V23" s="558"/>
      <c r="W23" s="558"/>
      <c r="X23" s="558"/>
    </row>
    <row r="24" spans="1:24" ht="20.25" customHeight="1">
      <c r="A24" s="551"/>
      <c r="B24" s="551"/>
      <c r="C24" s="551"/>
      <c r="D24" s="551"/>
      <c r="E24" s="551"/>
      <c r="F24" s="551"/>
      <c r="G24" s="551"/>
      <c r="H24" s="551"/>
      <c r="I24" s="551"/>
      <c r="J24" s="551"/>
      <c r="K24" s="551"/>
      <c r="L24" s="551"/>
      <c r="M24" s="551"/>
      <c r="N24" s="551"/>
      <c r="O24" s="551"/>
      <c r="P24" s="551"/>
      <c r="Q24" s="551"/>
      <c r="R24" s="551"/>
      <c r="S24" s="551"/>
      <c r="T24" s="551"/>
      <c r="U24" s="551"/>
      <c r="V24" s="551"/>
      <c r="W24" s="551"/>
      <c r="X24" s="551"/>
    </row>
    <row r="25" spans="1:24" ht="18" customHeight="1">
      <c r="A25" s="94"/>
      <c r="B25" s="94"/>
      <c r="C25" s="94"/>
      <c r="D25" s="94"/>
      <c r="E25" s="94"/>
      <c r="F25" s="94"/>
      <c r="G25" s="94"/>
      <c r="H25" s="94"/>
      <c r="I25" s="94"/>
      <c r="J25" s="94"/>
      <c r="K25" s="94"/>
      <c r="L25" s="94"/>
      <c r="M25" s="94"/>
      <c r="N25" s="94"/>
      <c r="O25" s="94"/>
      <c r="P25" s="94"/>
      <c r="Q25" s="94"/>
      <c r="R25" s="94"/>
      <c r="S25" s="94"/>
      <c r="T25" s="94"/>
      <c r="U25" s="558"/>
      <c r="V25" s="558"/>
      <c r="W25" s="558"/>
      <c r="X25" s="558"/>
    </row>
    <row r="26" spans="1:24" ht="20.25" customHeight="1">
      <c r="A26" s="551"/>
      <c r="B26" s="551"/>
      <c r="C26" s="551"/>
      <c r="D26" s="551"/>
      <c r="E26" s="551"/>
      <c r="F26" s="551"/>
      <c r="G26" s="551"/>
      <c r="H26" s="551"/>
      <c r="I26" s="551"/>
      <c r="J26" s="551"/>
      <c r="K26" s="551"/>
      <c r="L26" s="551"/>
      <c r="M26" s="551"/>
      <c r="N26" s="551"/>
      <c r="O26" s="551"/>
      <c r="P26" s="551"/>
      <c r="Q26" s="551"/>
      <c r="R26" s="551"/>
      <c r="S26" s="551"/>
      <c r="T26" s="551"/>
      <c r="U26" s="551"/>
      <c r="V26" s="551"/>
      <c r="W26" s="551"/>
      <c r="X26" s="551"/>
    </row>
    <row r="27" spans="1:24" ht="18" customHeight="1">
      <c r="A27" s="94"/>
      <c r="B27" s="94"/>
      <c r="C27" s="94"/>
      <c r="D27" s="94"/>
      <c r="E27" s="94"/>
      <c r="F27" s="94"/>
      <c r="G27" s="94"/>
      <c r="H27" s="94"/>
      <c r="I27" s="94"/>
      <c r="J27" s="94"/>
      <c r="K27" s="94"/>
      <c r="L27" s="94"/>
      <c r="M27" s="94"/>
      <c r="N27" s="94"/>
      <c r="O27" s="94"/>
      <c r="P27" s="94"/>
      <c r="Q27" s="94"/>
      <c r="R27" s="94"/>
      <c r="S27" s="94"/>
      <c r="T27" s="94"/>
      <c r="U27" s="558"/>
      <c r="V27" s="558"/>
      <c r="W27" s="558"/>
      <c r="X27" s="558"/>
    </row>
    <row r="28" spans="1:24" ht="20.25" customHeight="1">
      <c r="A28" s="551"/>
      <c r="B28" s="551"/>
      <c r="C28" s="551"/>
      <c r="D28" s="551"/>
      <c r="E28" s="551"/>
      <c r="F28" s="551"/>
      <c r="G28" s="551"/>
      <c r="H28" s="551"/>
      <c r="I28" s="551"/>
      <c r="J28" s="551"/>
      <c r="K28" s="551"/>
      <c r="L28" s="551"/>
      <c r="M28" s="551"/>
      <c r="N28" s="551"/>
      <c r="O28" s="551"/>
      <c r="P28" s="551"/>
      <c r="Q28" s="551"/>
      <c r="R28" s="551"/>
      <c r="S28" s="551"/>
      <c r="T28" s="551"/>
      <c r="U28" s="551"/>
      <c r="V28" s="551"/>
      <c r="W28" s="551"/>
      <c r="X28" s="551"/>
    </row>
    <row r="29" spans="1:24" ht="18" customHeight="1">
      <c r="A29" s="94"/>
      <c r="B29" s="94"/>
      <c r="C29" s="94"/>
      <c r="D29" s="94"/>
      <c r="E29" s="94"/>
      <c r="F29" s="94"/>
      <c r="G29" s="94"/>
      <c r="H29" s="94"/>
      <c r="I29" s="94"/>
      <c r="J29" s="94"/>
      <c r="K29" s="94"/>
      <c r="L29" s="94"/>
      <c r="M29" s="94"/>
      <c r="N29" s="94"/>
      <c r="O29" s="94"/>
      <c r="P29" s="94"/>
      <c r="Q29" s="94"/>
      <c r="R29" s="94"/>
      <c r="S29" s="94"/>
      <c r="T29" s="94"/>
      <c r="U29" s="1130"/>
      <c r="V29" s="1130"/>
      <c r="W29" s="1130"/>
      <c r="X29" s="1130"/>
    </row>
    <row r="30" spans="1:24" ht="20.25" customHeight="1">
      <c r="A30" s="551"/>
      <c r="B30" s="551"/>
      <c r="C30" s="551"/>
      <c r="D30" s="551"/>
      <c r="E30" s="551"/>
      <c r="F30" s="551"/>
      <c r="G30" s="551"/>
      <c r="H30" s="551"/>
      <c r="I30" s="551"/>
      <c r="J30" s="551"/>
      <c r="K30" s="551"/>
      <c r="L30" s="551"/>
      <c r="M30" s="551"/>
      <c r="N30" s="551"/>
      <c r="O30" s="551"/>
      <c r="P30" s="551"/>
      <c r="Q30" s="551"/>
      <c r="R30" s="551"/>
      <c r="S30" s="551"/>
      <c r="T30" s="551"/>
      <c r="U30" s="551"/>
      <c r="V30" s="551"/>
      <c r="W30" s="551"/>
      <c r="X30" s="551"/>
    </row>
    <row r="31" spans="1:24" ht="18" customHeight="1">
      <c r="A31" s="94"/>
      <c r="B31" s="94"/>
      <c r="C31" s="94"/>
      <c r="D31" s="94"/>
      <c r="E31" s="94"/>
      <c r="F31" s="94"/>
      <c r="G31" s="94"/>
      <c r="H31" s="94"/>
      <c r="I31" s="94"/>
      <c r="J31" s="94"/>
      <c r="K31" s="94"/>
      <c r="L31" s="94"/>
      <c r="M31" s="94"/>
      <c r="N31" s="94"/>
      <c r="O31" s="94"/>
      <c r="P31" s="94"/>
      <c r="Q31" s="94"/>
      <c r="R31" s="94"/>
      <c r="S31" s="94"/>
      <c r="T31" s="94"/>
      <c r="U31" s="1130"/>
      <c r="V31" s="1130"/>
      <c r="W31" s="1130"/>
      <c r="X31" s="1130"/>
    </row>
    <row r="32" spans="1:24" ht="20.25" customHeight="1">
      <c r="A32" s="551"/>
      <c r="B32" s="551"/>
      <c r="C32" s="551"/>
      <c r="D32" s="551"/>
      <c r="E32" s="551"/>
      <c r="F32" s="551"/>
      <c r="G32" s="551"/>
      <c r="H32" s="551"/>
      <c r="I32" s="551"/>
      <c r="J32" s="551"/>
      <c r="K32" s="551"/>
      <c r="L32" s="551"/>
      <c r="M32" s="551"/>
      <c r="N32" s="551"/>
      <c r="O32" s="551"/>
      <c r="P32" s="551"/>
      <c r="Q32" s="551"/>
      <c r="R32" s="551"/>
      <c r="S32" s="551"/>
      <c r="T32" s="551"/>
      <c r="U32" s="551"/>
      <c r="V32" s="551"/>
      <c r="W32" s="551"/>
      <c r="X32" s="551"/>
    </row>
    <row r="33" spans="1:24" ht="18" customHeight="1">
      <c r="A33" s="94"/>
      <c r="B33" s="556"/>
      <c r="C33" s="556"/>
      <c r="D33" s="556"/>
      <c r="E33" s="556"/>
      <c r="F33" s="555" t="s">
        <v>319</v>
      </c>
      <c r="G33" s="556"/>
      <c r="H33" s="555" t="str">
        <f>様式7!$U$9</f>
        <v>令和　　年　　月　　日</v>
      </c>
      <c r="I33" s="556"/>
      <c r="J33" s="556"/>
      <c r="K33" s="556"/>
      <c r="L33" s="556"/>
      <c r="M33" s="556"/>
      <c r="N33" s="556"/>
      <c r="O33" s="556"/>
      <c r="P33" s="556"/>
      <c r="Q33" s="94"/>
      <c r="R33" s="94"/>
      <c r="S33" s="94"/>
      <c r="T33" s="94"/>
      <c r="U33" s="1130"/>
      <c r="V33" s="1130"/>
      <c r="W33" s="1130"/>
      <c r="X33" s="1130"/>
    </row>
    <row r="34" spans="1:24" ht="20.25" customHeight="1">
      <c r="A34" s="551"/>
      <c r="B34" s="551"/>
      <c r="C34" s="551"/>
      <c r="D34" s="551"/>
      <c r="E34" s="551"/>
      <c r="F34" s="551"/>
      <c r="G34" s="551"/>
      <c r="H34" s="551"/>
      <c r="I34" s="551"/>
      <c r="J34" s="551"/>
      <c r="K34" s="551"/>
      <c r="L34" s="551"/>
      <c r="M34" s="551"/>
      <c r="N34" s="551"/>
      <c r="O34" s="551"/>
      <c r="P34" s="551"/>
      <c r="Q34" s="551"/>
      <c r="R34" s="551"/>
      <c r="S34" s="551"/>
      <c r="T34" s="551"/>
      <c r="U34" s="551"/>
      <c r="V34" s="551"/>
      <c r="W34" s="551"/>
      <c r="X34" s="551"/>
    </row>
    <row r="35" spans="1:24" ht="18" customHeight="1">
      <c r="A35" s="94"/>
      <c r="B35" s="94"/>
      <c r="C35" s="94"/>
      <c r="D35" s="94"/>
      <c r="E35" s="94"/>
      <c r="F35" s="94"/>
      <c r="G35" s="94"/>
      <c r="H35" s="94"/>
      <c r="I35" s="94"/>
      <c r="J35" s="94"/>
      <c r="K35" s="94"/>
      <c r="L35" s="94"/>
      <c r="M35" s="94"/>
      <c r="N35" s="94"/>
      <c r="O35" s="94"/>
      <c r="P35" s="94"/>
      <c r="Q35" s="94"/>
      <c r="R35" s="94"/>
      <c r="S35" s="94"/>
      <c r="T35" s="94"/>
      <c r="U35" s="1130"/>
      <c r="V35" s="1130"/>
      <c r="W35" s="1130"/>
      <c r="X35" s="1130"/>
    </row>
    <row r="36" spans="1:24" ht="20.25" customHeight="1">
      <c r="A36" s="551"/>
      <c r="B36" s="551"/>
      <c r="C36" s="551"/>
      <c r="D36" s="551"/>
      <c r="E36" s="551"/>
      <c r="F36" s="551"/>
      <c r="G36" s="551"/>
      <c r="H36" s="551"/>
      <c r="I36" s="551"/>
      <c r="J36" s="551"/>
      <c r="K36" s="551"/>
      <c r="L36" s="551"/>
      <c r="M36" s="551"/>
      <c r="N36" s="551"/>
      <c r="O36" s="551"/>
      <c r="P36" s="551"/>
      <c r="Q36" s="551"/>
      <c r="R36" s="551"/>
      <c r="S36" s="551"/>
      <c r="T36" s="551"/>
      <c r="U36" s="551"/>
      <c r="V36" s="551"/>
      <c r="W36" s="551"/>
      <c r="X36" s="551"/>
    </row>
    <row r="37" spans="1:24" ht="18" customHeight="1">
      <c r="A37" s="94"/>
      <c r="B37" s="94"/>
      <c r="C37" s="94"/>
      <c r="D37" s="94"/>
      <c r="E37" s="94"/>
      <c r="F37" s="94"/>
      <c r="G37" s="94"/>
      <c r="H37" s="94"/>
      <c r="I37" s="94"/>
      <c r="J37" s="94"/>
      <c r="K37" s="94"/>
      <c r="L37" s="94"/>
      <c r="M37" s="94"/>
      <c r="N37" s="94"/>
      <c r="O37" s="94"/>
      <c r="P37" s="94"/>
      <c r="Q37" s="94"/>
      <c r="R37" s="94"/>
      <c r="S37" s="94"/>
      <c r="T37" s="94"/>
      <c r="U37" s="558"/>
      <c r="V37" s="558"/>
      <c r="W37" s="558"/>
      <c r="X37" s="558"/>
    </row>
    <row r="38" spans="1:24" ht="20.25" customHeight="1">
      <c r="A38" s="551"/>
      <c r="B38" s="551"/>
      <c r="C38" s="551"/>
      <c r="D38" s="551"/>
      <c r="E38" s="551"/>
      <c r="F38" s="551"/>
      <c r="G38" s="551"/>
      <c r="H38" s="551"/>
      <c r="I38" s="551"/>
      <c r="J38" s="551"/>
      <c r="K38" s="551"/>
      <c r="L38" s="551"/>
      <c r="M38" s="551"/>
      <c r="N38" s="551"/>
      <c r="O38" s="551"/>
      <c r="P38" s="551"/>
      <c r="Q38" s="551"/>
      <c r="R38" s="551"/>
      <c r="S38" s="551"/>
      <c r="T38" s="551"/>
      <c r="U38" s="551"/>
      <c r="V38" s="551"/>
      <c r="W38" s="551"/>
      <c r="X38" s="551"/>
    </row>
    <row r="39" spans="1:24" ht="18" customHeight="1">
      <c r="A39" s="94"/>
      <c r="B39" s="94"/>
      <c r="C39" s="94"/>
      <c r="D39" s="94"/>
      <c r="E39" s="94"/>
      <c r="F39" s="94"/>
      <c r="G39" s="94"/>
      <c r="H39" s="94"/>
      <c r="I39" s="94"/>
      <c r="J39" s="94"/>
      <c r="K39" s="94"/>
      <c r="L39" s="94"/>
      <c r="M39" s="94"/>
      <c r="N39" s="94"/>
      <c r="O39" s="94"/>
      <c r="P39" s="94"/>
      <c r="Q39" s="94"/>
      <c r="R39" s="94"/>
      <c r="S39" s="94"/>
      <c r="T39" s="94"/>
      <c r="U39" s="1130"/>
      <c r="V39" s="1130"/>
      <c r="W39" s="1130"/>
      <c r="X39" s="1130"/>
    </row>
    <row r="40" spans="1:24" ht="20.25" customHeight="1">
      <c r="A40" s="551"/>
      <c r="B40" s="551"/>
      <c r="C40" s="551"/>
      <c r="D40" s="551"/>
      <c r="E40" s="551"/>
      <c r="F40" s="551"/>
      <c r="G40" s="551"/>
      <c r="H40" s="551"/>
      <c r="I40" s="551"/>
      <c r="J40" s="551"/>
      <c r="K40" s="551"/>
      <c r="L40" s="551"/>
      <c r="M40" s="551"/>
      <c r="N40" s="551"/>
      <c r="O40" s="551"/>
      <c r="P40" s="551"/>
      <c r="Q40" s="551"/>
      <c r="R40" s="551"/>
      <c r="S40" s="551"/>
      <c r="T40" s="551"/>
      <c r="U40" s="551"/>
      <c r="V40" s="551"/>
      <c r="W40" s="551"/>
      <c r="X40" s="551"/>
    </row>
    <row r="41" spans="1:24" ht="18" customHeight="1">
      <c r="A41" s="94"/>
      <c r="B41" s="94"/>
      <c r="C41" s="94"/>
      <c r="D41" s="94"/>
      <c r="E41" s="94"/>
      <c r="F41" s="94"/>
      <c r="G41" s="94"/>
      <c r="H41" s="94"/>
      <c r="I41" s="94"/>
      <c r="J41" s="94"/>
      <c r="K41" s="94"/>
      <c r="L41" s="94"/>
      <c r="M41" s="94"/>
      <c r="N41" s="94"/>
      <c r="O41" s="94"/>
      <c r="P41" s="94"/>
      <c r="Q41" s="94"/>
      <c r="R41" s="94"/>
      <c r="S41" s="94"/>
      <c r="T41" s="94"/>
      <c r="U41" s="558"/>
      <c r="V41" s="558"/>
      <c r="W41" s="558"/>
      <c r="X41" s="558"/>
    </row>
    <row r="42" spans="1:24" ht="20.25" customHeight="1">
      <c r="A42" s="551"/>
      <c r="B42" s="551"/>
      <c r="C42" s="551"/>
      <c r="D42" s="551"/>
      <c r="E42" s="551"/>
      <c r="F42" s="551"/>
      <c r="G42" s="551"/>
      <c r="H42" s="551"/>
      <c r="I42" s="551"/>
      <c r="J42" s="551"/>
      <c r="K42" s="551"/>
      <c r="L42" s="551"/>
      <c r="M42" s="551"/>
      <c r="N42" s="551"/>
      <c r="O42" s="551"/>
      <c r="P42" s="385" t="str">
        <f>様式7!$F$4</f>
        <v>○○○○○○○○○○○ＥＳＣＯ事業</v>
      </c>
      <c r="Q42" s="551"/>
      <c r="R42" s="551"/>
      <c r="S42" s="551"/>
      <c r="T42" s="551"/>
      <c r="U42" s="551"/>
      <c r="V42" s="551"/>
      <c r="W42" s="551"/>
      <c r="X42" s="551"/>
    </row>
    <row r="43" spans="1:24" ht="18" customHeight="1">
      <c r="A43" s="240"/>
      <c r="B43" s="240"/>
      <c r="C43" s="240"/>
      <c r="D43" s="240"/>
      <c r="E43" s="240"/>
      <c r="F43" s="240"/>
      <c r="G43" s="240"/>
      <c r="H43" s="240"/>
      <c r="I43" s="240"/>
      <c r="J43" s="240"/>
      <c r="K43" s="240"/>
      <c r="L43" s="240"/>
      <c r="M43" s="240"/>
      <c r="N43" s="240"/>
      <c r="O43" s="240"/>
      <c r="P43" s="240"/>
      <c r="Q43" s="240"/>
      <c r="R43" s="240"/>
      <c r="S43" s="240"/>
      <c r="T43" s="240"/>
      <c r="U43" s="1128"/>
      <c r="V43" s="1128"/>
      <c r="W43" s="1128"/>
      <c r="X43" s="1128"/>
    </row>
    <row r="44" spans="1:24" ht="20.25" customHeight="1">
      <c r="A44" s="1129"/>
      <c r="B44" s="1129"/>
      <c r="C44" s="1129"/>
      <c r="D44" s="1129"/>
      <c r="E44" s="1129"/>
      <c r="F44" s="1129"/>
      <c r="G44" s="1129"/>
      <c r="H44" s="1129"/>
      <c r="I44" s="1129"/>
      <c r="J44" s="1129"/>
      <c r="K44" s="1129"/>
      <c r="L44" s="1129"/>
      <c r="M44" s="1129"/>
      <c r="N44" s="1129"/>
      <c r="O44" s="1129"/>
      <c r="P44" s="1129"/>
      <c r="Q44" s="1129"/>
      <c r="R44" s="1129"/>
      <c r="S44" s="1129"/>
      <c r="T44" s="1129"/>
      <c r="U44" s="1129"/>
      <c r="V44" s="1129"/>
      <c r="W44" s="1129"/>
      <c r="X44" s="1129"/>
    </row>
    <row r="45" spans="1:24" ht="18" customHeight="1">
      <c r="A45" s="240"/>
      <c r="B45" s="240"/>
      <c r="C45" s="240"/>
      <c r="D45" s="240"/>
      <c r="E45" s="240"/>
      <c r="F45" s="240"/>
      <c r="G45" s="240"/>
      <c r="H45" s="240"/>
      <c r="I45" s="240"/>
      <c r="J45" s="240"/>
      <c r="K45" s="240"/>
      <c r="L45" s="240"/>
      <c r="M45" s="240"/>
      <c r="N45" s="240"/>
      <c r="O45" s="240"/>
      <c r="P45" s="240"/>
      <c r="Q45" s="240"/>
      <c r="R45" s="240"/>
      <c r="S45" s="240"/>
      <c r="T45" s="240"/>
      <c r="U45" s="1128"/>
      <c r="V45" s="1128"/>
      <c r="W45" s="1128"/>
      <c r="X45" s="1128"/>
    </row>
    <row r="46" spans="1:24" ht="20.25" customHeight="1">
      <c r="A46" s="1129"/>
      <c r="B46" s="1129"/>
      <c r="C46" s="1129"/>
      <c r="D46" s="1129"/>
      <c r="E46" s="1129"/>
      <c r="F46" s="1129"/>
      <c r="G46" s="1129"/>
      <c r="H46" s="1129"/>
      <c r="I46" s="1129"/>
      <c r="J46" s="1129"/>
      <c r="K46" s="1129"/>
      <c r="L46" s="1129"/>
      <c r="M46" s="1129"/>
      <c r="N46" s="1129"/>
      <c r="O46" s="1129"/>
      <c r="P46" s="1129"/>
      <c r="Q46" s="1129"/>
      <c r="R46" s="1129"/>
      <c r="S46" s="1129"/>
      <c r="T46" s="1129"/>
      <c r="U46" s="1129"/>
      <c r="V46" s="1129"/>
      <c r="W46" s="1129"/>
      <c r="X46" s="1129"/>
    </row>
    <row r="47" spans="1:24" ht="18" customHeight="1">
      <c r="A47" s="240"/>
      <c r="B47" s="240"/>
      <c r="C47" s="240"/>
      <c r="D47" s="240"/>
      <c r="E47" s="240"/>
      <c r="F47" s="240"/>
      <c r="G47" s="240"/>
      <c r="H47" s="240"/>
      <c r="I47" s="240"/>
      <c r="J47" s="240"/>
      <c r="K47" s="240"/>
      <c r="L47" s="240"/>
      <c r="M47" s="240"/>
      <c r="N47" s="240"/>
      <c r="O47" s="240"/>
      <c r="P47" s="240"/>
      <c r="Q47" s="240"/>
      <c r="R47" s="240"/>
      <c r="S47" s="240"/>
      <c r="T47" s="240"/>
      <c r="U47" s="1128"/>
      <c r="V47" s="1128"/>
      <c r="W47" s="1128"/>
      <c r="X47" s="1128"/>
    </row>
    <row r="48" spans="1:24" ht="20.25" customHeight="1">
      <c r="A48" s="1129"/>
      <c r="B48" s="1129"/>
      <c r="C48" s="1129"/>
      <c r="D48" s="1129"/>
      <c r="E48" s="1129"/>
      <c r="F48" s="1129"/>
      <c r="G48" s="1129"/>
      <c r="H48" s="1129"/>
      <c r="I48" s="1129"/>
      <c r="J48" s="1129"/>
      <c r="K48" s="1129"/>
      <c r="L48" s="1129"/>
      <c r="M48" s="1129"/>
      <c r="N48" s="1129"/>
      <c r="O48" s="1129"/>
      <c r="P48" s="1129"/>
      <c r="Q48" s="1129"/>
      <c r="R48" s="1129"/>
      <c r="S48" s="1129"/>
      <c r="T48" s="1129"/>
      <c r="U48" s="1129"/>
      <c r="V48" s="1129"/>
      <c r="W48" s="1129"/>
      <c r="X48" s="1129"/>
    </row>
    <row r="49" spans="1:24" ht="14.25">
      <c r="A49" s="209"/>
      <c r="B49" s="209"/>
      <c r="C49" s="209"/>
      <c r="D49" s="209"/>
      <c r="E49" s="209"/>
      <c r="F49" s="209"/>
      <c r="G49" s="209"/>
      <c r="H49" s="209"/>
      <c r="I49" s="209"/>
      <c r="J49" s="209"/>
      <c r="K49" s="209"/>
      <c r="L49" s="209"/>
      <c r="M49" s="209"/>
      <c r="N49" s="209"/>
      <c r="O49" s="209"/>
      <c r="P49" s="209"/>
      <c r="Q49" s="209"/>
      <c r="R49" s="209"/>
      <c r="S49" s="211"/>
      <c r="T49" s="211"/>
      <c r="U49" s="211"/>
      <c r="V49" s="211"/>
      <c r="W49" s="211"/>
      <c r="X49" s="211"/>
    </row>
    <row r="50" spans="1:24" ht="14.25">
      <c r="A50" s="209"/>
      <c r="B50" s="209"/>
      <c r="C50" s="209"/>
      <c r="D50" s="209"/>
      <c r="E50" s="209"/>
      <c r="F50" s="209"/>
      <c r="G50" s="209"/>
      <c r="H50" s="209"/>
      <c r="I50" s="209"/>
      <c r="J50" s="209"/>
      <c r="K50" s="209"/>
      <c r="L50" s="209"/>
      <c r="M50" s="209"/>
      <c r="N50" s="209"/>
      <c r="O50" s="209"/>
      <c r="P50" s="209"/>
      <c r="Q50" s="209"/>
      <c r="R50" s="209"/>
      <c r="S50" s="211"/>
      <c r="T50" s="211"/>
      <c r="U50" s="211"/>
      <c r="V50" s="211"/>
      <c r="W50" s="211"/>
      <c r="X50" s="211"/>
    </row>
    <row r="51" spans="1:24">
      <c r="A51" s="212"/>
      <c r="B51" s="212"/>
      <c r="C51" s="212"/>
      <c r="D51" s="212"/>
      <c r="E51" s="212"/>
      <c r="F51" s="212"/>
      <c r="G51" s="212"/>
      <c r="H51" s="212"/>
      <c r="I51" s="212"/>
      <c r="J51" s="212"/>
      <c r="K51" s="212"/>
      <c r="L51" s="212"/>
      <c r="M51" s="212"/>
      <c r="N51" s="212"/>
      <c r="O51" s="212"/>
      <c r="P51" s="212"/>
      <c r="Q51" s="212"/>
      <c r="R51" s="212"/>
      <c r="S51" s="212"/>
      <c r="T51" s="212"/>
      <c r="U51" s="212"/>
      <c r="V51" s="212"/>
      <c r="W51" s="212"/>
      <c r="X51" s="212"/>
    </row>
    <row r="52" spans="1:24">
      <c r="A52" s="212"/>
      <c r="B52" s="212"/>
      <c r="C52" s="212"/>
      <c r="D52" s="212"/>
      <c r="E52" s="212"/>
      <c r="F52" s="212"/>
      <c r="G52" s="212"/>
      <c r="H52" s="212"/>
      <c r="I52" s="212"/>
      <c r="J52" s="212"/>
      <c r="K52" s="212"/>
      <c r="L52" s="212"/>
      <c r="M52" s="212"/>
      <c r="N52" s="212"/>
      <c r="O52" s="212"/>
      <c r="P52" s="212"/>
      <c r="Q52" s="212"/>
      <c r="R52" s="212"/>
      <c r="S52" s="212"/>
      <c r="T52" s="212"/>
      <c r="U52" s="212"/>
      <c r="V52" s="212"/>
      <c r="W52" s="212"/>
      <c r="X52" s="212"/>
    </row>
    <row r="53" spans="1:24">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row>
    <row r="54" spans="1:24">
      <c r="A54" s="212"/>
      <c r="B54" s="212"/>
      <c r="C54" s="212"/>
      <c r="D54" s="212"/>
      <c r="E54" s="212"/>
      <c r="F54" s="212"/>
      <c r="G54" s="212"/>
      <c r="H54" s="212"/>
      <c r="I54" s="212"/>
      <c r="J54" s="212"/>
      <c r="K54" s="212"/>
      <c r="L54" s="212"/>
      <c r="M54" s="212"/>
      <c r="N54" s="212"/>
      <c r="O54" s="212"/>
      <c r="P54" s="212"/>
      <c r="Q54" s="212"/>
      <c r="R54" s="212"/>
      <c r="S54" s="212"/>
      <c r="T54" s="212"/>
      <c r="U54" s="212"/>
      <c r="V54" s="212"/>
      <c r="W54" s="212"/>
      <c r="X54" s="212"/>
    </row>
    <row r="55" spans="1:24">
      <c r="A55" s="212"/>
      <c r="B55" s="212"/>
      <c r="C55" s="212"/>
      <c r="D55" s="212"/>
      <c r="E55" s="212"/>
      <c r="F55" s="212"/>
      <c r="G55" s="212"/>
      <c r="H55" s="212"/>
      <c r="I55" s="212"/>
      <c r="J55" s="212"/>
      <c r="K55" s="212"/>
      <c r="L55" s="212"/>
      <c r="M55" s="212"/>
      <c r="N55" s="212"/>
      <c r="O55" s="212"/>
      <c r="P55" s="212"/>
      <c r="Q55" s="212"/>
      <c r="R55" s="212"/>
      <c r="S55" s="212"/>
      <c r="T55" s="212"/>
      <c r="U55" s="212"/>
      <c r="V55" s="212"/>
      <c r="W55" s="212"/>
      <c r="X55" s="212"/>
    </row>
    <row r="56" spans="1:24">
      <c r="A56" s="212"/>
      <c r="B56" s="212"/>
      <c r="C56" s="212"/>
      <c r="D56" s="212"/>
      <c r="E56" s="212"/>
      <c r="F56" s="212"/>
      <c r="G56" s="212"/>
      <c r="H56" s="212"/>
      <c r="I56" s="212"/>
      <c r="J56" s="212"/>
      <c r="K56" s="212"/>
      <c r="L56" s="212"/>
      <c r="M56" s="212"/>
      <c r="N56" s="212"/>
      <c r="O56" s="212"/>
      <c r="P56" s="212"/>
      <c r="Q56" s="212"/>
      <c r="R56" s="212"/>
      <c r="S56" s="212"/>
      <c r="T56" s="212"/>
      <c r="U56" s="212"/>
      <c r="V56" s="212"/>
      <c r="W56" s="212"/>
      <c r="X56" s="212"/>
    </row>
    <row r="57" spans="1:24">
      <c r="A57" s="212"/>
      <c r="B57" s="212"/>
      <c r="C57" s="212"/>
      <c r="D57" s="212"/>
      <c r="E57" s="212"/>
      <c r="F57" s="212"/>
      <c r="G57" s="212"/>
      <c r="H57" s="212"/>
      <c r="I57" s="212"/>
      <c r="J57" s="212"/>
      <c r="K57" s="212"/>
      <c r="L57" s="212"/>
      <c r="M57" s="212"/>
      <c r="N57" s="212"/>
      <c r="O57" s="212"/>
      <c r="P57" s="212"/>
      <c r="Q57" s="212"/>
      <c r="R57" s="212"/>
      <c r="S57" s="212"/>
      <c r="T57" s="212"/>
      <c r="U57" s="212"/>
      <c r="V57" s="212"/>
      <c r="W57" s="212"/>
      <c r="X57" s="212"/>
    </row>
    <row r="58" spans="1:24">
      <c r="A58" s="212"/>
      <c r="B58" s="212"/>
      <c r="C58" s="212"/>
      <c r="D58" s="212"/>
      <c r="E58" s="212"/>
      <c r="F58" s="212"/>
      <c r="G58" s="212"/>
      <c r="H58" s="212"/>
      <c r="I58" s="212"/>
      <c r="J58" s="212"/>
      <c r="K58" s="212"/>
      <c r="L58" s="212"/>
      <c r="M58" s="212"/>
      <c r="N58" s="212"/>
      <c r="O58" s="212"/>
      <c r="P58" s="212"/>
      <c r="Q58" s="212"/>
      <c r="R58" s="212"/>
      <c r="S58" s="212"/>
      <c r="T58" s="212"/>
      <c r="U58" s="212"/>
      <c r="V58" s="212"/>
      <c r="W58" s="212"/>
      <c r="X58" s="212"/>
    </row>
  </sheetData>
  <mergeCells count="26">
    <mergeCell ref="A48:X48"/>
    <mergeCell ref="A8:P8"/>
    <mergeCell ref="A9:P9"/>
    <mergeCell ref="A10:P10"/>
    <mergeCell ref="A11:P11"/>
    <mergeCell ref="U43:X43"/>
    <mergeCell ref="A44:X44"/>
    <mergeCell ref="U33:X33"/>
    <mergeCell ref="U35:X35"/>
    <mergeCell ref="U29:X29"/>
    <mergeCell ref="U31:X31"/>
    <mergeCell ref="U9:X9"/>
    <mergeCell ref="U11:X11"/>
    <mergeCell ref="U39:X39"/>
    <mergeCell ref="O1:P1"/>
    <mergeCell ref="A12:P12"/>
    <mergeCell ref="U45:X45"/>
    <mergeCell ref="A46:X46"/>
    <mergeCell ref="U47:X47"/>
    <mergeCell ref="U1:X1"/>
    <mergeCell ref="A2:X2"/>
    <mergeCell ref="U3:X3"/>
    <mergeCell ref="A4:X4"/>
    <mergeCell ref="U5:X5"/>
    <mergeCell ref="A6:X6"/>
    <mergeCell ref="U7:X7"/>
  </mergeCells>
  <phoneticPr fontId="5"/>
  <dataValidations xWindow="378" yWindow="507" count="1">
    <dataValidation type="list" allowBlank="1" showInputMessage="1" showErrorMessage="1" prompt="選択してください" sqref="A12:P12">
      <formula1>"'（リストから選択）,①ESCO事業資金計画書,②ESCO技術提案書,③ESCO設備維持管理提案書,④計測・検証方法提案書,⑤運転管理方針提案書,⑥緊急時対応方法提案書,⑦主要機器等の設置箇所図提案書"</formula1>
    </dataValidation>
  </dataValidations>
  <pageMargins left="0.7" right="0.7" top="0.75" bottom="0.75" header="0.3" footer="0.3"/>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view="pageBreakPreview" zoomScaleNormal="85" zoomScaleSheetLayoutView="100" workbookViewId="0">
      <selection activeCell="E44" sqref="E44"/>
    </sheetView>
  </sheetViews>
  <sheetFormatPr defaultRowHeight="13.5"/>
  <cols>
    <col min="9" max="9" width="14.375" customWidth="1"/>
    <col min="10" max="10" width="2.625" customWidth="1"/>
    <col min="11" max="11" width="9" customWidth="1"/>
  </cols>
  <sheetData>
    <row r="1" spans="1:10" ht="16.5" customHeight="1">
      <c r="A1" s="401"/>
      <c r="B1" s="401"/>
      <c r="C1" s="401"/>
      <c r="D1" s="401"/>
      <c r="E1" s="401"/>
      <c r="F1" s="401"/>
      <c r="G1" s="401"/>
      <c r="H1" s="401"/>
      <c r="I1" s="442" t="s">
        <v>73</v>
      </c>
      <c r="J1" s="401"/>
    </row>
    <row r="2" spans="1:10" ht="22.5" customHeight="1">
      <c r="A2" s="298" t="s">
        <v>679</v>
      </c>
      <c r="B2" s="418"/>
      <c r="C2" s="418"/>
      <c r="D2" s="418"/>
      <c r="E2" s="418"/>
      <c r="F2" s="418"/>
      <c r="G2" s="418"/>
      <c r="H2" s="418"/>
      <c r="I2" s="418"/>
      <c r="J2" s="401"/>
    </row>
    <row r="3" spans="1:10" ht="12" customHeight="1">
      <c r="A3" s="298"/>
      <c r="B3" s="418"/>
      <c r="C3" s="418"/>
      <c r="D3" s="418"/>
      <c r="E3" s="418"/>
      <c r="F3" s="418"/>
      <c r="G3" s="418"/>
      <c r="H3" s="418"/>
      <c r="I3" s="418"/>
      <c r="J3" s="401"/>
    </row>
    <row r="4" spans="1:10" ht="22.5" customHeight="1">
      <c r="A4" s="864" t="s">
        <v>699</v>
      </c>
      <c r="B4" s="865"/>
      <c r="C4" s="865"/>
      <c r="D4" s="865"/>
      <c r="E4" s="865"/>
      <c r="F4" s="865"/>
      <c r="G4" s="865"/>
      <c r="H4" s="865"/>
      <c r="I4" s="865"/>
      <c r="J4" s="401"/>
    </row>
    <row r="5" spans="1:10" ht="22.5" customHeight="1">
      <c r="A5" s="1364"/>
      <c r="B5" s="1365"/>
      <c r="C5" s="1365"/>
      <c r="D5" s="1365"/>
      <c r="E5" s="1365"/>
      <c r="F5" s="1365"/>
      <c r="G5" s="1365"/>
      <c r="H5" s="1365"/>
      <c r="I5" s="1366"/>
      <c r="J5" s="401"/>
    </row>
    <row r="6" spans="1:10" ht="23.25" customHeight="1">
      <c r="A6" s="1367"/>
      <c r="B6" s="1368"/>
      <c r="C6" s="1368"/>
      <c r="D6" s="1368"/>
      <c r="E6" s="1368"/>
      <c r="F6" s="1368"/>
      <c r="G6" s="1368"/>
      <c r="H6" s="1368"/>
      <c r="I6" s="1369"/>
      <c r="J6" s="401"/>
    </row>
    <row r="7" spans="1:10" ht="21" customHeight="1">
      <c r="A7" s="1367"/>
      <c r="B7" s="1368"/>
      <c r="C7" s="1368"/>
      <c r="D7" s="1368"/>
      <c r="E7" s="1368"/>
      <c r="F7" s="1368"/>
      <c r="G7" s="1368"/>
      <c r="H7" s="1368"/>
      <c r="I7" s="1369"/>
      <c r="J7" s="401"/>
    </row>
    <row r="8" spans="1:10" ht="21" customHeight="1">
      <c r="A8" s="1367"/>
      <c r="B8" s="1368"/>
      <c r="C8" s="1368"/>
      <c r="D8" s="1368"/>
      <c r="E8" s="1368"/>
      <c r="F8" s="1368"/>
      <c r="G8" s="1368"/>
      <c r="H8" s="1368"/>
      <c r="I8" s="1369"/>
      <c r="J8" s="401"/>
    </row>
    <row r="9" spans="1:10" ht="21" customHeight="1">
      <c r="A9" s="1367"/>
      <c r="B9" s="1368"/>
      <c r="C9" s="1368"/>
      <c r="D9" s="1368"/>
      <c r="E9" s="1368"/>
      <c r="F9" s="1368"/>
      <c r="G9" s="1368"/>
      <c r="H9" s="1368"/>
      <c r="I9" s="1369"/>
      <c r="J9" s="401"/>
    </row>
    <row r="10" spans="1:10" ht="21" customHeight="1">
      <c r="A10" s="1367"/>
      <c r="B10" s="1368"/>
      <c r="C10" s="1368"/>
      <c r="D10" s="1368"/>
      <c r="E10" s="1368"/>
      <c r="F10" s="1368"/>
      <c r="G10" s="1368"/>
      <c r="H10" s="1368"/>
      <c r="I10" s="1369"/>
      <c r="J10" s="401"/>
    </row>
    <row r="11" spans="1:10" ht="21" customHeight="1">
      <c r="A11" s="1367"/>
      <c r="B11" s="1368"/>
      <c r="C11" s="1368"/>
      <c r="D11" s="1368"/>
      <c r="E11" s="1368"/>
      <c r="F11" s="1368"/>
      <c r="G11" s="1368"/>
      <c r="H11" s="1368"/>
      <c r="I11" s="1369"/>
      <c r="J11" s="401"/>
    </row>
    <row r="12" spans="1:10" ht="21" customHeight="1">
      <c r="A12" s="1367"/>
      <c r="B12" s="1368"/>
      <c r="C12" s="1368"/>
      <c r="D12" s="1368"/>
      <c r="E12" s="1368"/>
      <c r="F12" s="1368"/>
      <c r="G12" s="1368"/>
      <c r="H12" s="1368"/>
      <c r="I12" s="1369"/>
      <c r="J12" s="401"/>
    </row>
    <row r="13" spans="1:10" ht="21" customHeight="1">
      <c r="A13" s="1370"/>
      <c r="B13" s="1371"/>
      <c r="C13" s="1371"/>
      <c r="D13" s="1371"/>
      <c r="E13" s="1371"/>
      <c r="F13" s="1371"/>
      <c r="G13" s="1371"/>
      <c r="H13" s="1371"/>
      <c r="I13" s="1372"/>
      <c r="J13" s="401"/>
    </row>
    <row r="14" spans="1:10" ht="21" customHeight="1">
      <c r="A14" s="863"/>
      <c r="B14" s="419"/>
      <c r="C14" s="419"/>
      <c r="D14" s="419"/>
      <c r="E14" s="419"/>
      <c r="F14" s="419"/>
      <c r="G14" s="419"/>
      <c r="H14" s="419"/>
      <c r="I14" s="420"/>
      <c r="J14" s="401"/>
    </row>
    <row r="15" spans="1:10" ht="21" customHeight="1">
      <c r="A15" s="1373" t="s">
        <v>698</v>
      </c>
      <c r="B15" s="1374"/>
      <c r="C15" s="1374"/>
      <c r="D15" s="1374"/>
      <c r="E15" s="1374"/>
      <c r="F15" s="1374"/>
      <c r="G15" s="1374"/>
      <c r="H15" s="1374"/>
      <c r="I15" s="1375"/>
      <c r="J15" s="401"/>
    </row>
    <row r="16" spans="1:10" ht="21" customHeight="1">
      <c r="A16" s="1376"/>
      <c r="B16" s="1377"/>
      <c r="C16" s="1377"/>
      <c r="D16" s="1377"/>
      <c r="E16" s="1377"/>
      <c r="F16" s="1377"/>
      <c r="G16" s="1377"/>
      <c r="H16" s="1377"/>
      <c r="I16" s="1378"/>
      <c r="J16" s="401"/>
    </row>
    <row r="17" spans="1:10" ht="21" customHeight="1">
      <c r="A17" s="1356"/>
      <c r="B17" s="1357"/>
      <c r="C17" s="1357"/>
      <c r="D17" s="1357"/>
      <c r="E17" s="1357"/>
      <c r="F17" s="1357"/>
      <c r="G17" s="1357"/>
      <c r="H17" s="1357"/>
      <c r="I17" s="1358"/>
      <c r="J17" s="401"/>
    </row>
    <row r="18" spans="1:10" ht="21" customHeight="1">
      <c r="A18" s="1356"/>
      <c r="B18" s="1357"/>
      <c r="C18" s="1357"/>
      <c r="D18" s="1357"/>
      <c r="E18" s="1357"/>
      <c r="F18" s="1357"/>
      <c r="G18" s="1357"/>
      <c r="H18" s="1357"/>
      <c r="I18" s="1358"/>
      <c r="J18" s="401"/>
    </row>
    <row r="19" spans="1:10" ht="21" customHeight="1">
      <c r="A19" s="1356"/>
      <c r="B19" s="1357"/>
      <c r="C19" s="1357"/>
      <c r="D19" s="1357"/>
      <c r="E19" s="1357"/>
      <c r="F19" s="1357"/>
      <c r="G19" s="1357"/>
      <c r="H19" s="1357"/>
      <c r="I19" s="1358"/>
      <c r="J19" s="401"/>
    </row>
    <row r="20" spans="1:10" ht="21" customHeight="1">
      <c r="A20" s="1356"/>
      <c r="B20" s="1357"/>
      <c r="C20" s="1357"/>
      <c r="D20" s="1357"/>
      <c r="E20" s="1357"/>
      <c r="F20" s="1357"/>
      <c r="G20" s="1357"/>
      <c r="H20" s="1357"/>
      <c r="I20" s="1358"/>
      <c r="J20" s="401"/>
    </row>
    <row r="21" spans="1:10" ht="21" customHeight="1">
      <c r="A21" s="1356"/>
      <c r="B21" s="1357"/>
      <c r="C21" s="1357"/>
      <c r="D21" s="1357"/>
      <c r="E21" s="1357"/>
      <c r="F21" s="1357"/>
      <c r="G21" s="1357"/>
      <c r="H21" s="1357"/>
      <c r="I21" s="1358"/>
      <c r="J21" s="401"/>
    </row>
    <row r="22" spans="1:10" ht="21" customHeight="1">
      <c r="A22" s="1356"/>
      <c r="B22" s="1357"/>
      <c r="C22" s="1357"/>
      <c r="D22" s="1357"/>
      <c r="E22" s="1357"/>
      <c r="F22" s="1357"/>
      <c r="G22" s="1357"/>
      <c r="H22" s="1357"/>
      <c r="I22" s="1358"/>
      <c r="J22" s="401"/>
    </row>
    <row r="23" spans="1:10" ht="21" customHeight="1">
      <c r="A23" s="1356"/>
      <c r="B23" s="1357"/>
      <c r="C23" s="1357"/>
      <c r="D23" s="1357"/>
      <c r="E23" s="1357"/>
      <c r="F23" s="1357"/>
      <c r="G23" s="1357"/>
      <c r="H23" s="1357"/>
      <c r="I23" s="1358"/>
      <c r="J23" s="401"/>
    </row>
    <row r="24" spans="1:10" ht="21" customHeight="1">
      <c r="A24" s="1356"/>
      <c r="B24" s="1357"/>
      <c r="C24" s="1357"/>
      <c r="D24" s="1357"/>
      <c r="E24" s="1357"/>
      <c r="F24" s="1357"/>
      <c r="G24" s="1357"/>
      <c r="H24" s="1357"/>
      <c r="I24" s="1358"/>
      <c r="J24" s="401"/>
    </row>
    <row r="25" spans="1:10" ht="21" customHeight="1">
      <c r="A25" s="1356"/>
      <c r="B25" s="1357"/>
      <c r="C25" s="1357"/>
      <c r="D25" s="1357"/>
      <c r="E25" s="1357"/>
      <c r="F25" s="1357"/>
      <c r="G25" s="1357"/>
      <c r="H25" s="1357"/>
      <c r="I25" s="1358"/>
      <c r="J25" s="401"/>
    </row>
    <row r="26" spans="1:10" ht="21" customHeight="1">
      <c r="A26" s="1356"/>
      <c r="B26" s="1357"/>
      <c r="C26" s="1357"/>
      <c r="D26" s="1357"/>
      <c r="E26" s="1357"/>
      <c r="F26" s="1357"/>
      <c r="G26" s="1357"/>
      <c r="H26" s="1357"/>
      <c r="I26" s="1358"/>
      <c r="J26" s="401"/>
    </row>
    <row r="27" spans="1:10" ht="21" customHeight="1">
      <c r="A27" s="1356"/>
      <c r="B27" s="1357"/>
      <c r="C27" s="1357"/>
      <c r="D27" s="1357"/>
      <c r="E27" s="1357"/>
      <c r="F27" s="1357"/>
      <c r="G27" s="1357"/>
      <c r="H27" s="1357"/>
      <c r="I27" s="1358"/>
      <c r="J27" s="401"/>
    </row>
    <row r="28" spans="1:10" ht="21" customHeight="1">
      <c r="A28" s="1356"/>
      <c r="B28" s="1357"/>
      <c r="C28" s="1357"/>
      <c r="D28" s="1357"/>
      <c r="E28" s="1357"/>
      <c r="F28" s="1357"/>
      <c r="G28" s="1357"/>
      <c r="H28" s="1357"/>
      <c r="I28" s="1358"/>
      <c r="J28" s="401"/>
    </row>
    <row r="29" spans="1:10" ht="21" customHeight="1">
      <c r="A29" s="1356"/>
      <c r="B29" s="1357"/>
      <c r="C29" s="1357"/>
      <c r="D29" s="1357"/>
      <c r="E29" s="1357"/>
      <c r="F29" s="1357"/>
      <c r="G29" s="1357"/>
      <c r="H29" s="1357"/>
      <c r="I29" s="1358"/>
      <c r="J29" s="401"/>
    </row>
    <row r="30" spans="1:10" ht="21" customHeight="1">
      <c r="A30" s="1356"/>
      <c r="B30" s="1357"/>
      <c r="C30" s="1357"/>
      <c r="D30" s="1357"/>
      <c r="E30" s="1357"/>
      <c r="F30" s="1357"/>
      <c r="G30" s="1357"/>
      <c r="H30" s="1357"/>
      <c r="I30" s="1358"/>
      <c r="J30" s="401"/>
    </row>
    <row r="31" spans="1:10" ht="21" customHeight="1">
      <c r="A31" s="1356"/>
      <c r="B31" s="1357"/>
      <c r="C31" s="1357"/>
      <c r="D31" s="1357"/>
      <c r="E31" s="1357"/>
      <c r="F31" s="1357"/>
      <c r="G31" s="1357"/>
      <c r="H31" s="1357"/>
      <c r="I31" s="1358"/>
      <c r="J31" s="401"/>
    </row>
    <row r="32" spans="1:10" ht="21" customHeight="1">
      <c r="A32" s="1359"/>
      <c r="B32" s="1360"/>
      <c r="C32" s="1360"/>
      <c r="D32" s="1360"/>
      <c r="E32" s="1360"/>
      <c r="F32" s="1360"/>
      <c r="G32" s="1360"/>
      <c r="H32" s="1360"/>
      <c r="I32" s="1361"/>
      <c r="J32" s="401"/>
    </row>
    <row r="33" spans="1:10" ht="21" customHeight="1">
      <c r="A33" s="429" t="s">
        <v>442</v>
      </c>
      <c r="B33" s="854"/>
      <c r="C33" s="854"/>
      <c r="D33" s="854"/>
      <c r="E33" s="854"/>
      <c r="F33" s="854"/>
      <c r="G33" s="854"/>
      <c r="H33" s="854"/>
      <c r="I33" s="854"/>
      <c r="J33" s="401"/>
    </row>
    <row r="34" spans="1:10" ht="21" customHeight="1">
      <c r="A34" s="429" t="s">
        <v>443</v>
      </c>
      <c r="B34" s="854"/>
      <c r="C34" s="854"/>
      <c r="D34" s="854"/>
      <c r="E34" s="854"/>
      <c r="F34" s="854"/>
      <c r="G34" s="854"/>
      <c r="H34" s="854"/>
      <c r="I34" s="854"/>
      <c r="J34" s="401"/>
    </row>
    <row r="35" spans="1:10" ht="21" customHeight="1">
      <c r="A35" s="401"/>
      <c r="B35" s="401"/>
      <c r="C35" s="401"/>
      <c r="D35" s="401"/>
      <c r="E35" s="401"/>
      <c r="F35" s="401"/>
      <c r="G35" s="401"/>
      <c r="H35" s="401"/>
      <c r="I35" s="401"/>
      <c r="J35" s="401"/>
    </row>
    <row r="36" spans="1:10" ht="21" customHeight="1">
      <c r="A36" s="1355" t="s">
        <v>812</v>
      </c>
      <c r="B36" s="1355"/>
      <c r="C36" s="1355"/>
      <c r="D36" s="1355"/>
      <c r="E36" s="1355"/>
      <c r="F36" s="1355"/>
      <c r="G36" s="1355"/>
      <c r="H36" s="1355"/>
      <c r="I36" s="1355"/>
      <c r="J36" s="1355"/>
    </row>
    <row r="37" spans="1:10" ht="21" customHeight="1">
      <c r="A37" s="401"/>
      <c r="B37" s="401"/>
      <c r="C37" s="401"/>
      <c r="D37" s="401"/>
      <c r="E37" s="401"/>
      <c r="F37" s="401"/>
      <c r="G37" s="401"/>
      <c r="H37" s="446"/>
      <c r="I37" s="370" t="str">
        <f>様式7!$F$4</f>
        <v>○○○○○○○○○○○ＥＳＣＯ事業</v>
      </c>
      <c r="J37" s="94"/>
    </row>
    <row r="38" spans="1:10" ht="21" customHeight="1">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25"/>
      <c r="J40" s="1"/>
    </row>
    <row r="41" spans="1:10" ht="14.25">
      <c r="A41" s="93"/>
      <c r="B41" s="15"/>
      <c r="C41" s="15"/>
      <c r="D41" s="15"/>
      <c r="E41" s="15"/>
      <c r="F41" s="15"/>
      <c r="G41" s="15"/>
      <c r="H41" s="15"/>
      <c r="I41" s="15"/>
      <c r="J41" s="1"/>
    </row>
    <row r="42" spans="1:10">
      <c r="A42" s="1"/>
      <c r="B42" s="1"/>
      <c r="C42" s="1"/>
      <c r="D42" s="1"/>
      <c r="E42" s="1"/>
      <c r="F42" s="1"/>
      <c r="G42" s="1"/>
      <c r="H42" s="1"/>
      <c r="I42" s="1"/>
      <c r="J42" s="1"/>
    </row>
  </sheetData>
  <mergeCells count="4">
    <mergeCell ref="A36:J36"/>
    <mergeCell ref="A5:I13"/>
    <mergeCell ref="A15:I15"/>
    <mergeCell ref="A16:I32"/>
  </mergeCells>
  <phoneticPr fontId="5"/>
  <pageMargins left="0.98425196850393704" right="0.59055118110236215" top="0.78740157480314965" bottom="0.78740157480314965" header="0" footer="0"/>
  <pageSetup paperSize="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J36"/>
  <sheetViews>
    <sheetView view="pageBreakPreview" zoomScale="115" zoomScaleNormal="70" zoomScaleSheetLayoutView="115" workbookViewId="0">
      <selection activeCell="I29" sqref="I29"/>
    </sheetView>
  </sheetViews>
  <sheetFormatPr defaultRowHeight="13.5"/>
  <cols>
    <col min="8" max="8" width="7.5" customWidth="1"/>
    <col min="9" max="9" width="10.625" customWidth="1"/>
    <col min="10" max="10" width="9.5" customWidth="1"/>
  </cols>
  <sheetData>
    <row r="1" spans="1:10" ht="16.5" customHeight="1">
      <c r="A1" s="649"/>
      <c r="B1" s="649"/>
      <c r="C1" s="649"/>
      <c r="D1" s="649"/>
      <c r="E1" s="649"/>
      <c r="F1" s="649"/>
      <c r="G1" s="649"/>
      <c r="H1" s="649"/>
      <c r="I1" s="650" t="s">
        <v>74</v>
      </c>
      <c r="J1" s="296"/>
    </row>
    <row r="2" spans="1:10" ht="22.5" customHeight="1">
      <c r="A2" s="1348" t="s">
        <v>673</v>
      </c>
      <c r="B2" s="1348"/>
      <c r="C2" s="1348"/>
      <c r="D2" s="1348"/>
      <c r="E2" s="1348"/>
      <c r="F2" s="1348"/>
      <c r="G2" s="1348"/>
      <c r="H2" s="1348"/>
      <c r="I2" s="1348"/>
      <c r="J2" s="296"/>
    </row>
    <row r="3" spans="1:10" ht="23.25" customHeight="1">
      <c r="A3" s="445" t="s">
        <v>721</v>
      </c>
      <c r="B3" s="418"/>
      <c r="C3" s="418"/>
      <c r="D3" s="418"/>
      <c r="E3" s="418"/>
      <c r="F3" s="418"/>
      <c r="G3" s="418"/>
      <c r="H3" s="418"/>
      <c r="I3" s="418"/>
      <c r="J3" s="296"/>
    </row>
    <row r="4" spans="1:10" ht="22.5" customHeight="1">
      <c r="A4" s="1302"/>
      <c r="B4" s="1303"/>
      <c r="C4" s="1303"/>
      <c r="D4" s="1303"/>
      <c r="E4" s="1303"/>
      <c r="F4" s="1303"/>
      <c r="G4" s="1303"/>
      <c r="H4" s="1303"/>
      <c r="I4" s="1304"/>
      <c r="J4" s="296"/>
    </row>
    <row r="5" spans="1:10" ht="24" customHeight="1">
      <c r="A5" s="1305"/>
      <c r="B5" s="1306"/>
      <c r="C5" s="1306"/>
      <c r="D5" s="1306"/>
      <c r="E5" s="1306"/>
      <c r="F5" s="1306"/>
      <c r="G5" s="1306"/>
      <c r="H5" s="1306"/>
      <c r="I5" s="1307"/>
      <c r="J5" s="296"/>
    </row>
    <row r="6" spans="1:10" ht="24" customHeight="1">
      <c r="A6" s="1305"/>
      <c r="B6" s="1306"/>
      <c r="C6" s="1306"/>
      <c r="D6" s="1306"/>
      <c r="E6" s="1306"/>
      <c r="F6" s="1306"/>
      <c r="G6" s="1306"/>
      <c r="H6" s="1306"/>
      <c r="I6" s="1307"/>
      <c r="J6" s="296"/>
    </row>
    <row r="7" spans="1:10" ht="24" customHeight="1">
      <c r="A7" s="1305"/>
      <c r="B7" s="1306"/>
      <c r="C7" s="1306"/>
      <c r="D7" s="1306"/>
      <c r="E7" s="1306"/>
      <c r="F7" s="1306"/>
      <c r="G7" s="1306"/>
      <c r="H7" s="1306"/>
      <c r="I7" s="1307"/>
      <c r="J7" s="296"/>
    </row>
    <row r="8" spans="1:10" ht="24" customHeight="1">
      <c r="A8" s="1305"/>
      <c r="B8" s="1306"/>
      <c r="C8" s="1306"/>
      <c r="D8" s="1306"/>
      <c r="E8" s="1306"/>
      <c r="F8" s="1306"/>
      <c r="G8" s="1306"/>
      <c r="H8" s="1306"/>
      <c r="I8" s="1307"/>
      <c r="J8" s="296"/>
    </row>
    <row r="9" spans="1:10" ht="22.5" customHeight="1">
      <c r="A9" s="1308"/>
      <c r="B9" s="1309"/>
      <c r="C9" s="1309"/>
      <c r="D9" s="1309"/>
      <c r="E9" s="1309"/>
      <c r="F9" s="1309"/>
      <c r="G9" s="1309"/>
      <c r="H9" s="1309"/>
      <c r="I9" s="1310"/>
      <c r="J9" s="296"/>
    </row>
    <row r="10" spans="1:10" ht="24" customHeight="1">
      <c r="A10" s="263" t="s">
        <v>764</v>
      </c>
      <c r="B10" s="401"/>
      <c r="C10" s="401"/>
      <c r="D10" s="401"/>
      <c r="E10" s="401"/>
      <c r="F10" s="401"/>
      <c r="G10" s="401"/>
      <c r="H10" s="401"/>
      <c r="I10" s="401"/>
      <c r="J10" s="296"/>
    </row>
    <row r="11" spans="1:10" ht="26.25" customHeight="1">
      <c r="A11" s="1379"/>
      <c r="B11" s="1380"/>
      <c r="C11" s="1380"/>
      <c r="D11" s="1380"/>
      <c r="E11" s="1380"/>
      <c r="F11" s="1380"/>
      <c r="G11" s="1380"/>
      <c r="H11" s="1380"/>
      <c r="I11" s="1381"/>
      <c r="J11" s="296"/>
    </row>
    <row r="12" spans="1:10" ht="26.25" customHeight="1">
      <c r="A12" s="1382"/>
      <c r="B12" s="1383"/>
      <c r="C12" s="1383"/>
      <c r="D12" s="1383"/>
      <c r="E12" s="1383"/>
      <c r="F12" s="1383"/>
      <c r="G12" s="1383"/>
      <c r="H12" s="1383"/>
      <c r="I12" s="1384"/>
      <c r="J12" s="296"/>
    </row>
    <row r="13" spans="1:10" ht="26.25" customHeight="1">
      <c r="A13" s="1382"/>
      <c r="B13" s="1383"/>
      <c r="C13" s="1383"/>
      <c r="D13" s="1383"/>
      <c r="E13" s="1383"/>
      <c r="F13" s="1383"/>
      <c r="G13" s="1383"/>
      <c r="H13" s="1383"/>
      <c r="I13" s="1384"/>
      <c r="J13" s="296"/>
    </row>
    <row r="14" spans="1:10" ht="26.25" customHeight="1">
      <c r="A14" s="1382"/>
      <c r="B14" s="1383"/>
      <c r="C14" s="1383"/>
      <c r="D14" s="1383"/>
      <c r="E14" s="1383"/>
      <c r="F14" s="1383"/>
      <c r="G14" s="1383"/>
      <c r="H14" s="1383"/>
      <c r="I14" s="1384"/>
      <c r="J14" s="296"/>
    </row>
    <row r="15" spans="1:10" ht="26.25" customHeight="1">
      <c r="A15" s="1382"/>
      <c r="B15" s="1383"/>
      <c r="C15" s="1383"/>
      <c r="D15" s="1383"/>
      <c r="E15" s="1383"/>
      <c r="F15" s="1383"/>
      <c r="G15" s="1383"/>
      <c r="H15" s="1383"/>
      <c r="I15" s="1384"/>
      <c r="J15" s="296"/>
    </row>
    <row r="16" spans="1:10" ht="26.25" customHeight="1">
      <c r="A16" s="1382"/>
      <c r="B16" s="1383"/>
      <c r="C16" s="1383"/>
      <c r="D16" s="1383"/>
      <c r="E16" s="1383"/>
      <c r="F16" s="1383"/>
      <c r="G16" s="1383"/>
      <c r="H16" s="1383"/>
      <c r="I16" s="1384"/>
      <c r="J16" s="296"/>
    </row>
    <row r="17" spans="1:10" ht="26.25" customHeight="1">
      <c r="A17" s="1382"/>
      <c r="B17" s="1383"/>
      <c r="C17" s="1383"/>
      <c r="D17" s="1383"/>
      <c r="E17" s="1383"/>
      <c r="F17" s="1383"/>
      <c r="G17" s="1383"/>
      <c r="H17" s="1383"/>
      <c r="I17" s="1384"/>
      <c r="J17" s="296"/>
    </row>
    <row r="18" spans="1:10" ht="26.25" customHeight="1">
      <c r="A18" s="1382"/>
      <c r="B18" s="1383"/>
      <c r="C18" s="1383"/>
      <c r="D18" s="1383"/>
      <c r="E18" s="1383"/>
      <c r="F18" s="1383"/>
      <c r="G18" s="1383"/>
      <c r="H18" s="1383"/>
      <c r="I18" s="1384"/>
      <c r="J18" s="296"/>
    </row>
    <row r="19" spans="1:10" ht="26.25" customHeight="1">
      <c r="A19" s="1382"/>
      <c r="B19" s="1383"/>
      <c r="C19" s="1383"/>
      <c r="D19" s="1383"/>
      <c r="E19" s="1383"/>
      <c r="F19" s="1383"/>
      <c r="G19" s="1383"/>
      <c r="H19" s="1383"/>
      <c r="I19" s="1384"/>
      <c r="J19" s="296"/>
    </row>
    <row r="20" spans="1:10" ht="24" customHeight="1">
      <c r="A20" s="1382"/>
      <c r="B20" s="1383"/>
      <c r="C20" s="1383"/>
      <c r="D20" s="1383"/>
      <c r="E20" s="1383"/>
      <c r="F20" s="1383"/>
      <c r="G20" s="1383"/>
      <c r="H20" s="1383"/>
      <c r="I20" s="1384"/>
      <c r="J20" s="296"/>
    </row>
    <row r="21" spans="1:10" ht="24" customHeight="1">
      <c r="A21" s="1382"/>
      <c r="B21" s="1383"/>
      <c r="C21" s="1383"/>
      <c r="D21" s="1383"/>
      <c r="E21" s="1383"/>
      <c r="F21" s="1383"/>
      <c r="G21" s="1383"/>
      <c r="H21" s="1383"/>
      <c r="I21" s="1384"/>
      <c r="J21" s="296"/>
    </row>
    <row r="22" spans="1:10" ht="22.5" customHeight="1">
      <c r="A22" s="1382"/>
      <c r="B22" s="1383"/>
      <c r="C22" s="1383"/>
      <c r="D22" s="1383"/>
      <c r="E22" s="1383"/>
      <c r="F22" s="1383"/>
      <c r="G22" s="1383"/>
      <c r="H22" s="1383"/>
      <c r="I22" s="1384"/>
      <c r="J22" s="296"/>
    </row>
    <row r="23" spans="1:10" ht="24" customHeight="1">
      <c r="A23" s="1382"/>
      <c r="B23" s="1383"/>
      <c r="C23" s="1383"/>
      <c r="D23" s="1383"/>
      <c r="E23" s="1383"/>
      <c r="F23" s="1383"/>
      <c r="G23" s="1383"/>
      <c r="H23" s="1383"/>
      <c r="I23" s="1384"/>
      <c r="J23" s="296"/>
    </row>
    <row r="24" spans="1:10" ht="24" customHeight="1">
      <c r="A24" s="1382"/>
      <c r="B24" s="1383"/>
      <c r="C24" s="1383"/>
      <c r="D24" s="1383"/>
      <c r="E24" s="1383"/>
      <c r="F24" s="1383"/>
      <c r="G24" s="1383"/>
      <c r="H24" s="1383"/>
      <c r="I24" s="1384"/>
      <c r="J24" s="296"/>
    </row>
    <row r="25" spans="1:10" ht="24" customHeight="1">
      <c r="A25" s="1385"/>
      <c r="B25" s="1386"/>
      <c r="C25" s="1386"/>
      <c r="D25" s="1386"/>
      <c r="E25" s="1386"/>
      <c r="F25" s="1386"/>
      <c r="G25" s="1386"/>
      <c r="H25" s="1386"/>
      <c r="I25" s="1387"/>
      <c r="J25" s="296"/>
    </row>
    <row r="26" spans="1:10" ht="24" customHeight="1">
      <c r="A26" s="429" t="s">
        <v>442</v>
      </c>
      <c r="B26" s="422"/>
      <c r="C26" s="422"/>
      <c r="D26" s="422"/>
      <c r="E26" s="422"/>
      <c r="F26" s="422"/>
      <c r="G26" s="422"/>
      <c r="H26" s="422"/>
      <c r="I26" s="422"/>
      <c r="J26" s="296"/>
    </row>
    <row r="27" spans="1:10" ht="24" customHeight="1">
      <c r="A27" s="429" t="s">
        <v>443</v>
      </c>
      <c r="B27" s="422"/>
      <c r="C27" s="422"/>
      <c r="D27" s="422"/>
      <c r="E27" s="422"/>
      <c r="F27" s="422"/>
      <c r="G27" s="422"/>
      <c r="H27" s="422"/>
      <c r="I27" s="422"/>
      <c r="J27" s="296"/>
    </row>
    <row r="28" spans="1:10" ht="22.5" customHeight="1">
      <c r="A28" s="1355" t="s">
        <v>812</v>
      </c>
      <c r="B28" s="1355"/>
      <c r="C28" s="1355"/>
      <c r="D28" s="1355"/>
      <c r="E28" s="1355"/>
      <c r="F28" s="1355"/>
      <c r="G28" s="1355"/>
      <c r="H28" s="1355"/>
      <c r="I28" s="1355"/>
      <c r="J28" s="296"/>
    </row>
    <row r="29" spans="1:10" ht="24" customHeight="1">
      <c r="A29" s="401"/>
      <c r="B29" s="401"/>
      <c r="C29" s="401"/>
      <c r="D29" s="401"/>
      <c r="E29" s="401"/>
      <c r="F29" s="401"/>
      <c r="G29" s="401"/>
      <c r="H29" s="401"/>
      <c r="I29" s="25" t="str">
        <f>様式7!$F$4</f>
        <v>○○○○○○○○○○○ＥＳＣＯ事業</v>
      </c>
      <c r="J29" s="296"/>
    </row>
    <row r="30" spans="1:10" ht="24" customHeight="1">
      <c r="A30" s="296"/>
      <c r="B30" s="296"/>
      <c r="C30" s="296"/>
      <c r="D30" s="296"/>
      <c r="E30" s="296"/>
      <c r="F30" s="296"/>
      <c r="G30" s="296"/>
      <c r="H30" s="296"/>
      <c r="I30" s="296"/>
      <c r="J30" s="296"/>
    </row>
    <row r="31" spans="1:10" ht="24" customHeight="1">
      <c r="A31" s="296"/>
      <c r="B31" s="296"/>
      <c r="C31" s="296"/>
      <c r="D31" s="296"/>
      <c r="E31" s="296"/>
      <c r="F31" s="296"/>
      <c r="G31" s="296"/>
      <c r="H31" s="296"/>
      <c r="I31" s="296"/>
      <c r="J31" s="296"/>
    </row>
    <row r="32" spans="1:10" ht="21" customHeight="1">
      <c r="A32" s="296"/>
      <c r="B32" s="296"/>
      <c r="C32" s="296"/>
      <c r="D32" s="296"/>
      <c r="E32" s="296"/>
      <c r="F32" s="296"/>
      <c r="G32" s="296"/>
      <c r="H32" s="296"/>
      <c r="I32" s="296"/>
      <c r="J32" s="296"/>
    </row>
    <row r="33" spans="1:10">
      <c r="A33" s="296"/>
      <c r="B33" s="296"/>
      <c r="C33" s="296"/>
      <c r="D33" s="296"/>
      <c r="E33" s="296"/>
      <c r="F33" s="296"/>
      <c r="G33" s="296"/>
      <c r="H33" s="296"/>
      <c r="I33" s="296"/>
      <c r="J33" s="296"/>
    </row>
    <row r="34" spans="1:10">
      <c r="A34" s="1"/>
      <c r="B34" s="1"/>
      <c r="C34" s="1"/>
      <c r="D34" s="1"/>
      <c r="E34" s="1"/>
      <c r="F34" s="1"/>
      <c r="G34" s="1"/>
      <c r="H34" s="1"/>
      <c r="I34" s="25"/>
      <c r="J34" s="1"/>
    </row>
    <row r="35" spans="1:10">
      <c r="A35" s="26"/>
      <c r="B35" s="15"/>
      <c r="C35" s="15"/>
      <c r="D35" s="15"/>
      <c r="E35" s="15"/>
      <c r="F35" s="15"/>
      <c r="G35" s="15"/>
      <c r="H35" s="15"/>
      <c r="I35" s="15"/>
      <c r="J35" s="1"/>
    </row>
    <row r="36" spans="1:10">
      <c r="A36" s="1"/>
      <c r="B36" s="1"/>
      <c r="C36" s="1"/>
      <c r="D36" s="1"/>
      <c r="E36" s="1"/>
      <c r="F36" s="1"/>
      <c r="G36" s="1"/>
      <c r="H36" s="1"/>
      <c r="I36" s="1"/>
      <c r="J36" s="1"/>
    </row>
  </sheetData>
  <mergeCells count="4">
    <mergeCell ref="A28:I28"/>
    <mergeCell ref="A4:I9"/>
    <mergeCell ref="A11:I25"/>
    <mergeCell ref="A2:I2"/>
  </mergeCells>
  <phoneticPr fontId="5"/>
  <pageMargins left="0.98425196850393704" right="0.59055118110236215" top="0.78740157480314965" bottom="0.78740157480314965" header="0" footer="0"/>
  <pageSetup paperSize="9"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J42"/>
  <sheetViews>
    <sheetView view="pageBreakPreview" zoomScaleNormal="85" zoomScaleSheetLayoutView="100" workbookViewId="0">
      <selection activeCell="I37" sqref="I37"/>
    </sheetView>
  </sheetViews>
  <sheetFormatPr defaultRowHeight="13.5"/>
  <cols>
    <col min="9" max="9" width="14.375" customWidth="1"/>
    <col min="10" max="10" width="2.625" customWidth="1"/>
    <col min="11" max="11" width="9" customWidth="1"/>
  </cols>
  <sheetData>
    <row r="1" spans="1:10" ht="16.5" customHeight="1">
      <c r="A1" s="401"/>
      <c r="B1" s="401"/>
      <c r="C1" s="401"/>
      <c r="D1" s="401"/>
      <c r="E1" s="401"/>
      <c r="F1" s="401"/>
      <c r="G1" s="401"/>
      <c r="H1" s="401"/>
      <c r="I1" s="442" t="s">
        <v>99</v>
      </c>
      <c r="J1" s="401"/>
    </row>
    <row r="2" spans="1:10" ht="22.5" customHeight="1">
      <c r="A2" s="298" t="s">
        <v>679</v>
      </c>
      <c r="B2" s="418"/>
      <c r="C2" s="418"/>
      <c r="D2" s="418"/>
      <c r="E2" s="418"/>
      <c r="F2" s="418"/>
      <c r="G2" s="418"/>
      <c r="H2" s="418"/>
      <c r="I2" s="418"/>
      <c r="J2" s="401"/>
    </row>
    <row r="3" spans="1:10" ht="12" customHeight="1">
      <c r="A3" s="298"/>
      <c r="B3" s="418"/>
      <c r="C3" s="418"/>
      <c r="D3" s="418"/>
      <c r="E3" s="418"/>
      <c r="F3" s="418"/>
      <c r="G3" s="418"/>
      <c r="H3" s="418"/>
      <c r="I3" s="418"/>
      <c r="J3" s="401"/>
    </row>
    <row r="4" spans="1:10" ht="22.5" customHeight="1">
      <c r="A4" s="297" t="s">
        <v>643</v>
      </c>
      <c r="B4" s="418"/>
      <c r="C4" s="418"/>
      <c r="D4" s="418"/>
      <c r="E4" s="418"/>
      <c r="F4" s="418"/>
      <c r="G4" s="418"/>
      <c r="H4" s="418"/>
      <c r="I4" s="418"/>
      <c r="J4" s="401"/>
    </row>
    <row r="5" spans="1:10" ht="22.5" customHeight="1">
      <c r="A5" s="1302"/>
      <c r="B5" s="1303"/>
      <c r="C5" s="1303"/>
      <c r="D5" s="1303"/>
      <c r="E5" s="1303"/>
      <c r="F5" s="1303"/>
      <c r="G5" s="1303"/>
      <c r="H5" s="1303"/>
      <c r="I5" s="1304"/>
      <c r="J5" s="401"/>
    </row>
    <row r="6" spans="1:10" ht="23.25" customHeight="1">
      <c r="A6" s="1305"/>
      <c r="B6" s="1306"/>
      <c r="C6" s="1306"/>
      <c r="D6" s="1306"/>
      <c r="E6" s="1306"/>
      <c r="F6" s="1306"/>
      <c r="G6" s="1306"/>
      <c r="H6" s="1306"/>
      <c r="I6" s="1307"/>
      <c r="J6" s="401"/>
    </row>
    <row r="7" spans="1:10" ht="21" customHeight="1">
      <c r="A7" s="1305"/>
      <c r="B7" s="1306"/>
      <c r="C7" s="1306"/>
      <c r="D7" s="1306"/>
      <c r="E7" s="1306"/>
      <c r="F7" s="1306"/>
      <c r="G7" s="1306"/>
      <c r="H7" s="1306"/>
      <c r="I7" s="1307"/>
      <c r="J7" s="401"/>
    </row>
    <row r="8" spans="1:10" ht="21" customHeight="1">
      <c r="A8" s="1305"/>
      <c r="B8" s="1306"/>
      <c r="C8" s="1306"/>
      <c r="D8" s="1306"/>
      <c r="E8" s="1306"/>
      <c r="F8" s="1306"/>
      <c r="G8" s="1306"/>
      <c r="H8" s="1306"/>
      <c r="I8" s="1307"/>
      <c r="J8" s="401"/>
    </row>
    <row r="9" spans="1:10" ht="21" customHeight="1">
      <c r="A9" s="1305"/>
      <c r="B9" s="1306"/>
      <c r="C9" s="1306"/>
      <c r="D9" s="1306"/>
      <c r="E9" s="1306"/>
      <c r="F9" s="1306"/>
      <c r="G9" s="1306"/>
      <c r="H9" s="1306"/>
      <c r="I9" s="1307"/>
      <c r="J9" s="401"/>
    </row>
    <row r="10" spans="1:10" ht="21" customHeight="1">
      <c r="A10" s="1305"/>
      <c r="B10" s="1306"/>
      <c r="C10" s="1306"/>
      <c r="D10" s="1306"/>
      <c r="E10" s="1306"/>
      <c r="F10" s="1306"/>
      <c r="G10" s="1306"/>
      <c r="H10" s="1306"/>
      <c r="I10" s="1307"/>
      <c r="J10" s="401"/>
    </row>
    <row r="11" spans="1:10" ht="21" customHeight="1">
      <c r="A11" s="1305"/>
      <c r="B11" s="1306"/>
      <c r="C11" s="1306"/>
      <c r="D11" s="1306"/>
      <c r="E11" s="1306"/>
      <c r="F11" s="1306"/>
      <c r="G11" s="1306"/>
      <c r="H11" s="1306"/>
      <c r="I11" s="1307"/>
      <c r="J11" s="401"/>
    </row>
    <row r="12" spans="1:10" ht="21" customHeight="1">
      <c r="A12" s="1305"/>
      <c r="B12" s="1306"/>
      <c r="C12" s="1306"/>
      <c r="D12" s="1306"/>
      <c r="E12" s="1306"/>
      <c r="F12" s="1306"/>
      <c r="G12" s="1306"/>
      <c r="H12" s="1306"/>
      <c r="I12" s="1307"/>
      <c r="J12" s="401"/>
    </row>
    <row r="13" spans="1:10" ht="21" customHeight="1">
      <c r="A13" s="1305"/>
      <c r="B13" s="1306"/>
      <c r="C13" s="1306"/>
      <c r="D13" s="1306"/>
      <c r="E13" s="1306"/>
      <c r="F13" s="1306"/>
      <c r="G13" s="1306"/>
      <c r="H13" s="1306"/>
      <c r="I13" s="1307"/>
      <c r="J13" s="401"/>
    </row>
    <row r="14" spans="1:10" ht="21" customHeight="1">
      <c r="A14" s="1305"/>
      <c r="B14" s="1306"/>
      <c r="C14" s="1306"/>
      <c r="D14" s="1306"/>
      <c r="E14" s="1306"/>
      <c r="F14" s="1306"/>
      <c r="G14" s="1306"/>
      <c r="H14" s="1306"/>
      <c r="I14" s="1307"/>
      <c r="J14" s="401"/>
    </row>
    <row r="15" spans="1:10" ht="21" customHeight="1">
      <c r="A15" s="1305"/>
      <c r="B15" s="1306"/>
      <c r="C15" s="1306"/>
      <c r="D15" s="1306"/>
      <c r="E15" s="1306"/>
      <c r="F15" s="1306"/>
      <c r="G15" s="1306"/>
      <c r="H15" s="1306"/>
      <c r="I15" s="1307"/>
      <c r="J15" s="401"/>
    </row>
    <row r="16" spans="1:10" ht="21" customHeight="1">
      <c r="A16" s="1305"/>
      <c r="B16" s="1306"/>
      <c r="C16" s="1306"/>
      <c r="D16" s="1306"/>
      <c r="E16" s="1306"/>
      <c r="F16" s="1306"/>
      <c r="G16" s="1306"/>
      <c r="H16" s="1306"/>
      <c r="I16" s="1307"/>
      <c r="J16" s="401"/>
    </row>
    <row r="17" spans="1:10" ht="21" customHeight="1">
      <c r="A17" s="1305"/>
      <c r="B17" s="1306"/>
      <c r="C17" s="1306"/>
      <c r="D17" s="1306"/>
      <c r="E17" s="1306"/>
      <c r="F17" s="1306"/>
      <c r="G17" s="1306"/>
      <c r="H17" s="1306"/>
      <c r="I17" s="1307"/>
      <c r="J17" s="401"/>
    </row>
    <row r="18" spans="1:10" ht="21" customHeight="1">
      <c r="A18" s="1305"/>
      <c r="B18" s="1306"/>
      <c r="C18" s="1306"/>
      <c r="D18" s="1306"/>
      <c r="E18" s="1306"/>
      <c r="F18" s="1306"/>
      <c r="G18" s="1306"/>
      <c r="H18" s="1306"/>
      <c r="I18" s="1307"/>
      <c r="J18" s="401"/>
    </row>
    <row r="19" spans="1:10" ht="21" customHeight="1">
      <c r="A19" s="1305"/>
      <c r="B19" s="1306"/>
      <c r="C19" s="1306"/>
      <c r="D19" s="1306"/>
      <c r="E19" s="1306"/>
      <c r="F19" s="1306"/>
      <c r="G19" s="1306"/>
      <c r="H19" s="1306"/>
      <c r="I19" s="1307"/>
      <c r="J19" s="401"/>
    </row>
    <row r="20" spans="1:10" ht="21" customHeight="1">
      <c r="A20" s="1305"/>
      <c r="B20" s="1306"/>
      <c r="C20" s="1306"/>
      <c r="D20" s="1306"/>
      <c r="E20" s="1306"/>
      <c r="F20" s="1306"/>
      <c r="G20" s="1306"/>
      <c r="H20" s="1306"/>
      <c r="I20" s="1307"/>
      <c r="J20" s="401"/>
    </row>
    <row r="21" spans="1:10" ht="21" customHeight="1">
      <c r="A21" s="1305"/>
      <c r="B21" s="1306"/>
      <c r="C21" s="1306"/>
      <c r="D21" s="1306"/>
      <c r="E21" s="1306"/>
      <c r="F21" s="1306"/>
      <c r="G21" s="1306"/>
      <c r="H21" s="1306"/>
      <c r="I21" s="1307"/>
      <c r="J21" s="401"/>
    </row>
    <row r="22" spans="1:10" ht="21" customHeight="1">
      <c r="A22" s="1305"/>
      <c r="B22" s="1306"/>
      <c r="C22" s="1306"/>
      <c r="D22" s="1306"/>
      <c r="E22" s="1306"/>
      <c r="F22" s="1306"/>
      <c r="G22" s="1306"/>
      <c r="H22" s="1306"/>
      <c r="I22" s="1307"/>
      <c r="J22" s="401"/>
    </row>
    <row r="23" spans="1:10" ht="21" customHeight="1">
      <c r="A23" s="1305"/>
      <c r="B23" s="1306"/>
      <c r="C23" s="1306"/>
      <c r="D23" s="1306"/>
      <c r="E23" s="1306"/>
      <c r="F23" s="1306"/>
      <c r="G23" s="1306"/>
      <c r="H23" s="1306"/>
      <c r="I23" s="1307"/>
      <c r="J23" s="401"/>
    </row>
    <row r="24" spans="1:10" ht="21" customHeight="1">
      <c r="A24" s="1305"/>
      <c r="B24" s="1306"/>
      <c r="C24" s="1306"/>
      <c r="D24" s="1306"/>
      <c r="E24" s="1306"/>
      <c r="F24" s="1306"/>
      <c r="G24" s="1306"/>
      <c r="H24" s="1306"/>
      <c r="I24" s="1307"/>
      <c r="J24" s="401"/>
    </row>
    <row r="25" spans="1:10" ht="21" customHeight="1">
      <c r="A25" s="1305"/>
      <c r="B25" s="1306"/>
      <c r="C25" s="1306"/>
      <c r="D25" s="1306"/>
      <c r="E25" s="1306"/>
      <c r="F25" s="1306"/>
      <c r="G25" s="1306"/>
      <c r="H25" s="1306"/>
      <c r="I25" s="1307"/>
      <c r="J25" s="401"/>
    </row>
    <row r="26" spans="1:10" ht="21" customHeight="1">
      <c r="A26" s="1305"/>
      <c r="B26" s="1306"/>
      <c r="C26" s="1306"/>
      <c r="D26" s="1306"/>
      <c r="E26" s="1306"/>
      <c r="F26" s="1306"/>
      <c r="G26" s="1306"/>
      <c r="H26" s="1306"/>
      <c r="I26" s="1307"/>
      <c r="J26" s="401"/>
    </row>
    <row r="27" spans="1:10" ht="21" customHeight="1">
      <c r="A27" s="1305"/>
      <c r="B27" s="1306"/>
      <c r="C27" s="1306"/>
      <c r="D27" s="1306"/>
      <c r="E27" s="1306"/>
      <c r="F27" s="1306"/>
      <c r="G27" s="1306"/>
      <c r="H27" s="1306"/>
      <c r="I27" s="1307"/>
      <c r="J27" s="401"/>
    </row>
    <row r="28" spans="1:10" ht="21" customHeight="1">
      <c r="A28" s="1305"/>
      <c r="B28" s="1306"/>
      <c r="C28" s="1306"/>
      <c r="D28" s="1306"/>
      <c r="E28" s="1306"/>
      <c r="F28" s="1306"/>
      <c r="G28" s="1306"/>
      <c r="H28" s="1306"/>
      <c r="I28" s="1307"/>
      <c r="J28" s="401"/>
    </row>
    <row r="29" spans="1:10" ht="21" customHeight="1">
      <c r="A29" s="1305"/>
      <c r="B29" s="1306"/>
      <c r="C29" s="1306"/>
      <c r="D29" s="1306"/>
      <c r="E29" s="1306"/>
      <c r="F29" s="1306"/>
      <c r="G29" s="1306"/>
      <c r="H29" s="1306"/>
      <c r="I29" s="1307"/>
      <c r="J29" s="401"/>
    </row>
    <row r="30" spans="1:10" ht="21" customHeight="1">
      <c r="A30" s="1305"/>
      <c r="B30" s="1306"/>
      <c r="C30" s="1306"/>
      <c r="D30" s="1306"/>
      <c r="E30" s="1306"/>
      <c r="F30" s="1306"/>
      <c r="G30" s="1306"/>
      <c r="H30" s="1306"/>
      <c r="I30" s="1307"/>
      <c r="J30" s="401"/>
    </row>
    <row r="31" spans="1:10" ht="21" customHeight="1">
      <c r="A31" s="1305"/>
      <c r="B31" s="1306"/>
      <c r="C31" s="1306"/>
      <c r="D31" s="1306"/>
      <c r="E31" s="1306"/>
      <c r="F31" s="1306"/>
      <c r="G31" s="1306"/>
      <c r="H31" s="1306"/>
      <c r="I31" s="1307"/>
      <c r="J31" s="401"/>
    </row>
    <row r="32" spans="1:10" ht="21" customHeight="1">
      <c r="A32" s="1308"/>
      <c r="B32" s="1309"/>
      <c r="C32" s="1309"/>
      <c r="D32" s="1309"/>
      <c r="E32" s="1309"/>
      <c r="F32" s="1309"/>
      <c r="G32" s="1309"/>
      <c r="H32" s="1309"/>
      <c r="I32" s="1310"/>
      <c r="J32" s="401"/>
    </row>
    <row r="33" spans="1:10" ht="21" customHeight="1">
      <c r="A33" s="429" t="s">
        <v>442</v>
      </c>
      <c r="B33" s="421"/>
      <c r="C33" s="421"/>
      <c r="D33" s="421"/>
      <c r="E33" s="421"/>
      <c r="F33" s="421"/>
      <c r="G33" s="421"/>
      <c r="H33" s="421"/>
      <c r="I33" s="421"/>
      <c r="J33" s="401"/>
    </row>
    <row r="34" spans="1:10" ht="21" customHeight="1">
      <c r="A34" s="429" t="s">
        <v>443</v>
      </c>
      <c r="B34" s="421"/>
      <c r="C34" s="421"/>
      <c r="D34" s="421"/>
      <c r="E34" s="421"/>
      <c r="F34" s="421"/>
      <c r="G34" s="421"/>
      <c r="H34" s="421"/>
      <c r="I34" s="421"/>
      <c r="J34" s="401"/>
    </row>
    <row r="35" spans="1:10" ht="21" customHeight="1">
      <c r="A35" s="401"/>
      <c r="B35" s="401"/>
      <c r="C35" s="401"/>
      <c r="D35" s="401"/>
      <c r="E35" s="401"/>
      <c r="F35" s="401"/>
      <c r="G35" s="401"/>
      <c r="H35" s="401"/>
      <c r="I35" s="401"/>
      <c r="J35" s="401"/>
    </row>
    <row r="36" spans="1:10" ht="21" customHeight="1">
      <c r="A36" s="1355" t="s">
        <v>812</v>
      </c>
      <c r="B36" s="1355"/>
      <c r="C36" s="1355"/>
      <c r="D36" s="1355"/>
      <c r="E36" s="1355"/>
      <c r="F36" s="1355"/>
      <c r="G36" s="1355"/>
      <c r="H36" s="1355"/>
      <c r="I36" s="1355"/>
      <c r="J36" s="1355"/>
    </row>
    <row r="37" spans="1:10" ht="21" customHeight="1">
      <c r="A37" s="401"/>
      <c r="B37" s="401"/>
      <c r="C37" s="401"/>
      <c r="D37" s="401"/>
      <c r="E37" s="401"/>
      <c r="F37" s="401"/>
      <c r="G37" s="401"/>
      <c r="H37" s="446"/>
      <c r="I37" s="370" t="str">
        <f>様式7!$F$4</f>
        <v>○○○○○○○○○○○ＥＳＣＯ事業</v>
      </c>
      <c r="J37" s="94"/>
    </row>
    <row r="38" spans="1:10" ht="21" customHeight="1">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25"/>
      <c r="J40" s="1"/>
    </row>
    <row r="41" spans="1:10" ht="14.25">
      <c r="A41" s="93"/>
      <c r="B41" s="15"/>
      <c r="C41" s="15"/>
      <c r="D41" s="15"/>
      <c r="E41" s="15"/>
      <c r="F41" s="15"/>
      <c r="G41" s="15"/>
      <c r="H41" s="15"/>
      <c r="I41" s="15"/>
      <c r="J41" s="1"/>
    </row>
    <row r="42" spans="1:10">
      <c r="A42" s="1"/>
      <c r="B42" s="1"/>
      <c r="C42" s="1"/>
      <c r="D42" s="1"/>
      <c r="E42" s="1"/>
      <c r="F42" s="1"/>
      <c r="G42" s="1"/>
      <c r="H42" s="1"/>
      <c r="I42" s="1"/>
      <c r="J42" s="1"/>
    </row>
  </sheetData>
  <mergeCells count="2">
    <mergeCell ref="A36:J36"/>
    <mergeCell ref="A5:I32"/>
  </mergeCells>
  <phoneticPr fontId="5"/>
  <pageMargins left="0.98425196850393704" right="0.59055118110236215" top="0.78740157480314965" bottom="0.78740157480314965" header="0" footer="0"/>
  <pageSetup paperSize="9"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CM50"/>
  <sheetViews>
    <sheetView view="pageBreakPreview" zoomScale="80" zoomScaleNormal="100" zoomScaleSheetLayoutView="80" workbookViewId="0">
      <selection activeCell="D4" sqref="D4"/>
    </sheetView>
  </sheetViews>
  <sheetFormatPr defaultColWidth="2.375" defaultRowHeight="20.100000000000001" customHeight="1"/>
  <cols>
    <col min="1" max="1" width="2.625" style="95" customWidth="1"/>
    <col min="2" max="3" width="5" style="95" customWidth="1"/>
    <col min="4" max="12" width="10.625" style="95" customWidth="1"/>
    <col min="13" max="14" width="2.625" style="95" customWidth="1"/>
    <col min="15" max="16384" width="2.375" style="95"/>
  </cols>
  <sheetData>
    <row r="1" spans="1:14" ht="20.100000000000001" customHeight="1">
      <c r="A1" s="299"/>
      <c r="B1" s="299"/>
      <c r="C1" s="299"/>
      <c r="D1" s="299"/>
      <c r="E1" s="299"/>
      <c r="F1" s="299"/>
      <c r="G1" s="299"/>
      <c r="H1" s="299"/>
      <c r="L1" s="855" t="s">
        <v>137</v>
      </c>
      <c r="M1" s="299"/>
      <c r="N1" s="299"/>
    </row>
    <row r="2" spans="1:14" ht="20.100000000000001" customHeight="1">
      <c r="A2" s="299"/>
      <c r="B2" s="1388" t="s">
        <v>674</v>
      </c>
      <c r="C2" s="1388"/>
      <c r="D2" s="1388"/>
      <c r="E2" s="1388"/>
      <c r="F2" s="1388"/>
      <c r="G2" s="1388"/>
      <c r="H2" s="1388"/>
      <c r="I2" s="1388"/>
      <c r="J2" s="1388"/>
      <c r="K2" s="1388"/>
      <c r="L2" s="1388"/>
      <c r="M2" s="299"/>
      <c r="N2" s="299"/>
    </row>
    <row r="3" spans="1:14" ht="20.100000000000001" customHeight="1" thickBot="1">
      <c r="A3" s="299"/>
      <c r="B3" s="300" t="s">
        <v>656</v>
      </c>
      <c r="C3" s="299"/>
      <c r="D3" s="299"/>
      <c r="E3" s="299"/>
      <c r="F3" s="299"/>
      <c r="G3" s="299"/>
      <c r="H3" s="299"/>
      <c r="I3" s="299"/>
      <c r="J3" s="299"/>
      <c r="K3" s="299"/>
      <c r="L3" s="299"/>
      <c r="M3" s="299"/>
      <c r="N3" s="299"/>
    </row>
    <row r="4" spans="1:14" ht="22.5" customHeight="1" thickBot="1">
      <c r="A4" s="96"/>
      <c r="B4" s="1400" t="s">
        <v>75</v>
      </c>
      <c r="C4" s="1401"/>
      <c r="D4" s="97" t="str">
        <f>様式7!F4</f>
        <v>○○○○○○○○○○○ＥＳＣＯ事業</v>
      </c>
      <c r="E4" s="98"/>
      <c r="F4" s="98"/>
      <c r="G4" s="98"/>
      <c r="H4" s="98"/>
      <c r="I4" s="98"/>
      <c r="J4" s="98"/>
      <c r="K4" s="98"/>
      <c r="L4" s="841"/>
      <c r="M4" s="299"/>
      <c r="N4" s="299"/>
    </row>
    <row r="5" spans="1:14" ht="20.100000000000001" customHeight="1">
      <c r="A5" s="96"/>
      <c r="B5" s="99" t="s">
        <v>76</v>
      </c>
      <c r="C5" s="100"/>
      <c r="D5" s="100"/>
      <c r="E5" s="100"/>
      <c r="F5" s="100"/>
      <c r="G5" s="100"/>
      <c r="H5" s="100"/>
      <c r="I5" s="100"/>
      <c r="J5" s="100"/>
      <c r="K5" s="100"/>
      <c r="L5" s="113"/>
      <c r="M5" s="299"/>
      <c r="N5" s="299"/>
    </row>
    <row r="6" spans="1:14" ht="20.100000000000001" customHeight="1">
      <c r="A6" s="96"/>
      <c r="B6" s="101"/>
      <c r="C6" s="102"/>
      <c r="D6" s="102"/>
      <c r="E6" s="102"/>
      <c r="F6" s="102"/>
      <c r="G6" s="102"/>
      <c r="H6" s="102"/>
      <c r="I6" s="102"/>
      <c r="J6" s="102"/>
      <c r="K6" s="102"/>
      <c r="L6" s="103"/>
      <c r="M6" s="299"/>
      <c r="N6" s="299"/>
    </row>
    <row r="7" spans="1:14" ht="20.100000000000001" customHeight="1">
      <c r="A7" s="96"/>
      <c r="B7" s="104"/>
      <c r="C7" s="105"/>
      <c r="D7" s="105"/>
      <c r="E7" s="105"/>
      <c r="F7" s="105"/>
      <c r="G7" s="105"/>
      <c r="H7" s="105"/>
      <c r="I7" s="105"/>
      <c r="J7" s="105"/>
      <c r="K7" s="105"/>
      <c r="L7" s="106"/>
      <c r="M7" s="299"/>
      <c r="N7" s="299"/>
    </row>
    <row r="8" spans="1:14" ht="20.100000000000001" customHeight="1">
      <c r="A8" s="96"/>
      <c r="B8" s="104"/>
      <c r="C8" s="105"/>
      <c r="D8" s="105"/>
      <c r="E8" s="105"/>
      <c r="F8" s="105"/>
      <c r="G8" s="105"/>
      <c r="H8" s="105"/>
      <c r="I8" s="105"/>
      <c r="J8" s="105"/>
      <c r="K8" s="105"/>
      <c r="L8" s="106"/>
      <c r="M8" s="299"/>
      <c r="N8" s="299"/>
    </row>
    <row r="9" spans="1:14" ht="20.100000000000001" customHeight="1" thickBot="1">
      <c r="A9" s="96"/>
      <c r="B9" s="104"/>
      <c r="C9" s="105"/>
      <c r="D9" s="105"/>
      <c r="E9" s="105"/>
      <c r="F9" s="105"/>
      <c r="G9" s="105"/>
      <c r="H9" s="105"/>
      <c r="I9" s="105"/>
      <c r="J9" s="105"/>
      <c r="K9" s="105"/>
      <c r="L9" s="106"/>
      <c r="M9" s="299"/>
      <c r="N9" s="299"/>
    </row>
    <row r="10" spans="1:14" ht="20.100000000000001" customHeight="1">
      <c r="A10" s="96"/>
      <c r="B10" s="99" t="s">
        <v>78</v>
      </c>
      <c r="C10" s="100"/>
      <c r="D10" s="100"/>
      <c r="E10" s="100"/>
      <c r="F10" s="100"/>
      <c r="G10" s="100"/>
      <c r="H10" s="100"/>
      <c r="I10" s="100"/>
      <c r="J10" s="100"/>
      <c r="K10" s="100"/>
      <c r="L10" s="113"/>
      <c r="M10" s="299"/>
      <c r="N10" s="299"/>
    </row>
    <row r="11" spans="1:14" ht="20.100000000000001" customHeight="1">
      <c r="A11" s="96"/>
      <c r="B11" s="104"/>
      <c r="C11" s="105"/>
      <c r="D11" s="105"/>
      <c r="E11" s="105"/>
      <c r="F11" s="105"/>
      <c r="G11" s="105"/>
      <c r="H11" s="105"/>
      <c r="I11" s="105"/>
      <c r="J11" s="105"/>
      <c r="K11" s="105"/>
      <c r="L11" s="106"/>
      <c r="M11" s="299"/>
      <c r="N11" s="299"/>
    </row>
    <row r="12" spans="1:14" ht="20.100000000000001" customHeight="1">
      <c r="A12" s="96"/>
      <c r="B12" s="107"/>
      <c r="C12" s="108"/>
      <c r="D12" s="108"/>
      <c r="E12" s="108"/>
      <c r="F12" s="108"/>
      <c r="G12" s="108"/>
      <c r="H12" s="108"/>
      <c r="I12" s="108"/>
      <c r="J12" s="108"/>
      <c r="K12" s="108"/>
      <c r="L12" s="842"/>
      <c r="M12" s="299"/>
      <c r="N12" s="299"/>
    </row>
    <row r="13" spans="1:14" ht="20.100000000000001" customHeight="1">
      <c r="A13" s="96"/>
      <c r="B13" s="107"/>
      <c r="C13" s="108"/>
      <c r="D13" s="108"/>
      <c r="E13" s="108"/>
      <c r="F13" s="108"/>
      <c r="G13" s="108"/>
      <c r="H13" s="108"/>
      <c r="I13" s="108"/>
      <c r="J13" s="108"/>
      <c r="K13" s="108"/>
      <c r="L13" s="842"/>
      <c r="M13" s="299"/>
      <c r="N13" s="299"/>
    </row>
    <row r="14" spans="1:14" ht="20.100000000000001" customHeight="1" thickBot="1">
      <c r="A14" s="96"/>
      <c r="B14" s="109"/>
      <c r="C14" s="110"/>
      <c r="D14" s="110"/>
      <c r="E14" s="110"/>
      <c r="F14" s="110"/>
      <c r="G14" s="110"/>
      <c r="H14" s="110"/>
      <c r="I14" s="110"/>
      <c r="J14" s="110"/>
      <c r="K14" s="110"/>
      <c r="L14" s="843"/>
      <c r="M14" s="299"/>
      <c r="N14" s="299"/>
    </row>
    <row r="15" spans="1:14" ht="20.100000000000001" customHeight="1">
      <c r="A15" s="96"/>
      <c r="B15" s="99" t="s">
        <v>77</v>
      </c>
      <c r="C15" s="100"/>
      <c r="D15" s="100"/>
      <c r="E15" s="100"/>
      <c r="F15" s="100"/>
      <c r="G15" s="100"/>
      <c r="H15" s="100"/>
      <c r="I15" s="100"/>
      <c r="J15" s="100"/>
      <c r="K15" s="100"/>
      <c r="L15" s="113"/>
      <c r="M15" s="299"/>
      <c r="N15" s="299"/>
    </row>
    <row r="16" spans="1:14" ht="20.100000000000001" customHeight="1">
      <c r="A16" s="96"/>
      <c r="B16" s="104"/>
      <c r="C16" s="105"/>
      <c r="D16" s="105"/>
      <c r="E16" s="105"/>
      <c r="F16" s="105"/>
      <c r="G16" s="105"/>
      <c r="H16" s="105"/>
      <c r="I16" s="105"/>
      <c r="J16" s="105"/>
      <c r="K16" s="105"/>
      <c r="L16" s="106"/>
      <c r="M16" s="299"/>
      <c r="N16" s="299"/>
    </row>
    <row r="17" spans="1:14" ht="20.100000000000001" customHeight="1">
      <c r="A17" s="96"/>
      <c r="B17" s="107"/>
      <c r="C17" s="108"/>
      <c r="D17" s="108"/>
      <c r="E17" s="108"/>
      <c r="F17" s="108"/>
      <c r="G17" s="108"/>
      <c r="H17" s="108"/>
      <c r="I17" s="108"/>
      <c r="J17" s="108"/>
      <c r="K17" s="108"/>
      <c r="L17" s="842"/>
      <c r="M17" s="299"/>
      <c r="N17" s="299"/>
    </row>
    <row r="18" spans="1:14" ht="20.100000000000001" customHeight="1">
      <c r="A18" s="96"/>
      <c r="B18" s="107"/>
      <c r="C18" s="108"/>
      <c r="D18" s="108"/>
      <c r="E18" s="108"/>
      <c r="F18" s="108"/>
      <c r="G18" s="108"/>
      <c r="H18" s="108"/>
      <c r="I18" s="108"/>
      <c r="J18" s="108"/>
      <c r="K18" s="108"/>
      <c r="L18" s="842"/>
      <c r="M18" s="299"/>
      <c r="N18" s="299"/>
    </row>
    <row r="19" spans="1:14" ht="20.100000000000001" customHeight="1" thickBot="1">
      <c r="A19" s="96"/>
      <c r="B19" s="109"/>
      <c r="C19" s="110"/>
      <c r="D19" s="110"/>
      <c r="E19" s="110"/>
      <c r="F19" s="110"/>
      <c r="G19" s="110"/>
      <c r="H19" s="110"/>
      <c r="I19" s="110"/>
      <c r="J19" s="110"/>
      <c r="K19" s="110"/>
      <c r="L19" s="843"/>
      <c r="M19" s="299"/>
      <c r="N19" s="299"/>
    </row>
    <row r="20" spans="1:14" ht="20.100000000000001" customHeight="1">
      <c r="A20" s="96"/>
      <c r="B20" s="99" t="s">
        <v>79</v>
      </c>
      <c r="C20" s="100"/>
      <c r="D20" s="100"/>
      <c r="E20" s="100"/>
      <c r="F20" s="100"/>
      <c r="G20" s="100"/>
      <c r="H20" s="100"/>
      <c r="I20" s="100"/>
      <c r="J20" s="100"/>
      <c r="K20" s="100"/>
      <c r="L20" s="113"/>
      <c r="M20" s="299"/>
      <c r="N20" s="299"/>
    </row>
    <row r="21" spans="1:14" ht="20.100000000000001" customHeight="1">
      <c r="A21" s="96"/>
      <c r="B21" s="104"/>
      <c r="C21" s="105"/>
      <c r="D21" s="105"/>
      <c r="E21" s="105"/>
      <c r="F21" s="105"/>
      <c r="G21" s="105"/>
      <c r="H21" s="105"/>
      <c r="I21" s="105"/>
      <c r="J21" s="105"/>
      <c r="K21" s="105"/>
      <c r="L21" s="106"/>
      <c r="M21" s="299"/>
      <c r="N21" s="299"/>
    </row>
    <row r="22" spans="1:14" ht="20.100000000000001" customHeight="1">
      <c r="A22" s="96"/>
      <c r="B22" s="107"/>
      <c r="C22" s="108"/>
      <c r="D22" s="108"/>
      <c r="E22" s="108"/>
      <c r="F22" s="108"/>
      <c r="G22" s="108"/>
      <c r="H22" s="108"/>
      <c r="I22" s="108"/>
      <c r="J22" s="108"/>
      <c r="K22" s="108"/>
      <c r="L22" s="842"/>
      <c r="M22" s="299"/>
      <c r="N22" s="299"/>
    </row>
    <row r="23" spans="1:14" ht="20.100000000000001" customHeight="1">
      <c r="A23" s="96"/>
      <c r="B23" s="107"/>
      <c r="C23" s="108"/>
      <c r="D23" s="108"/>
      <c r="E23" s="108"/>
      <c r="F23" s="108"/>
      <c r="G23" s="108"/>
      <c r="H23" s="108"/>
      <c r="I23" s="108"/>
      <c r="J23" s="108"/>
      <c r="K23" s="108"/>
      <c r="L23" s="842"/>
      <c r="M23" s="299"/>
      <c r="N23" s="299"/>
    </row>
    <row r="24" spans="1:14" ht="20.100000000000001" customHeight="1" thickBot="1">
      <c r="A24" s="96"/>
      <c r="B24" s="109"/>
      <c r="C24" s="110"/>
      <c r="D24" s="110"/>
      <c r="E24" s="110"/>
      <c r="F24" s="110"/>
      <c r="G24" s="110"/>
      <c r="H24" s="110"/>
      <c r="I24" s="110"/>
      <c r="J24" s="110"/>
      <c r="K24" s="110"/>
      <c r="L24" s="843"/>
      <c r="M24" s="299"/>
      <c r="N24" s="299"/>
    </row>
    <row r="25" spans="1:14" ht="20.100000000000001" customHeight="1">
      <c r="A25" s="96"/>
      <c r="B25" s="99" t="s">
        <v>80</v>
      </c>
      <c r="C25" s="112"/>
      <c r="D25" s="112"/>
      <c r="E25" s="112"/>
      <c r="F25" s="112"/>
      <c r="G25" s="112"/>
      <c r="H25" s="112"/>
      <c r="I25" s="112"/>
      <c r="J25" s="112"/>
      <c r="K25" s="112"/>
      <c r="L25" s="844"/>
      <c r="M25" s="299"/>
      <c r="N25" s="299"/>
    </row>
    <row r="26" spans="1:14" ht="20.100000000000001" customHeight="1">
      <c r="A26" s="96"/>
      <c r="B26" s="107"/>
      <c r="C26" s="108"/>
      <c r="D26" s="108"/>
      <c r="E26" s="108"/>
      <c r="F26" s="108"/>
      <c r="G26" s="108"/>
      <c r="H26" s="108"/>
      <c r="I26" s="108"/>
      <c r="J26" s="108"/>
      <c r="K26" s="108"/>
      <c r="L26" s="842"/>
      <c r="M26" s="299"/>
      <c r="N26" s="299"/>
    </row>
    <row r="27" spans="1:14" ht="20.100000000000001" customHeight="1">
      <c r="A27" s="96"/>
      <c r="B27" s="107"/>
      <c r="C27" s="108" t="s">
        <v>695</v>
      </c>
      <c r="D27" s="108"/>
      <c r="E27" s="108"/>
      <c r="F27" s="108"/>
      <c r="G27" s="108"/>
      <c r="H27" s="108"/>
      <c r="I27" s="108"/>
      <c r="J27" s="108"/>
      <c r="K27" s="108"/>
      <c r="L27" s="842"/>
      <c r="M27" s="299"/>
      <c r="N27" s="299"/>
    </row>
    <row r="28" spans="1:14" ht="20.100000000000001" customHeight="1">
      <c r="A28" s="96"/>
      <c r="B28" s="107"/>
      <c r="C28" s="845"/>
      <c r="D28" s="849"/>
      <c r="E28" s="849"/>
      <c r="F28" s="849"/>
      <c r="G28" s="848"/>
      <c r="H28" s="848"/>
      <c r="L28" s="846"/>
      <c r="M28" s="299"/>
      <c r="N28" s="299"/>
    </row>
    <row r="29" spans="1:14" ht="20.100000000000001" customHeight="1">
      <c r="A29" s="96"/>
      <c r="B29" s="107"/>
      <c r="C29" s="108"/>
      <c r="D29" s="108"/>
      <c r="E29" s="108"/>
      <c r="F29" s="108"/>
      <c r="G29" s="108"/>
      <c r="H29" s="108"/>
      <c r="I29" s="108"/>
      <c r="J29" s="108"/>
      <c r="K29" s="108"/>
      <c r="L29" s="842"/>
      <c r="M29" s="299"/>
      <c r="N29" s="299"/>
    </row>
    <row r="30" spans="1:14" ht="20.100000000000001" customHeight="1">
      <c r="A30" s="96"/>
      <c r="B30" s="107"/>
      <c r="C30" s="108"/>
      <c r="D30" s="108"/>
      <c r="E30" s="108"/>
      <c r="F30" s="108"/>
      <c r="G30" s="108"/>
      <c r="H30" s="108"/>
      <c r="I30" s="108"/>
      <c r="J30" s="108"/>
      <c r="K30" s="108"/>
      <c r="L30" s="842"/>
      <c r="M30" s="299"/>
      <c r="N30" s="299"/>
    </row>
    <row r="31" spans="1:14" ht="20.100000000000001" customHeight="1">
      <c r="A31" s="96"/>
      <c r="B31" s="107"/>
      <c r="C31" s="108"/>
      <c r="D31" s="108"/>
      <c r="E31" s="108"/>
      <c r="F31" s="108"/>
      <c r="G31" s="108"/>
      <c r="H31" s="108"/>
      <c r="I31" s="108"/>
      <c r="J31" s="108"/>
      <c r="K31" s="108"/>
      <c r="L31" s="842"/>
      <c r="M31" s="299"/>
      <c r="N31" s="299"/>
    </row>
    <row r="32" spans="1:14" ht="20.100000000000001" customHeight="1">
      <c r="A32" s="96"/>
      <c r="B32" s="107"/>
      <c r="C32" s="108"/>
      <c r="D32" s="108"/>
      <c r="E32" s="108"/>
      <c r="F32" s="108"/>
      <c r="G32" s="108"/>
      <c r="H32" s="108"/>
      <c r="I32" s="108"/>
      <c r="J32" s="108"/>
      <c r="K32" s="108"/>
      <c r="L32" s="842"/>
      <c r="M32" s="299"/>
      <c r="N32" s="299"/>
    </row>
    <row r="33" spans="1:91" ht="20.100000000000001" customHeight="1" thickBot="1">
      <c r="A33" s="96"/>
      <c r="B33" s="107"/>
      <c r="C33" s="853" t="s">
        <v>759</v>
      </c>
      <c r="D33" s="108"/>
      <c r="E33" s="108"/>
      <c r="F33" s="108"/>
      <c r="G33" s="108"/>
      <c r="H33" s="108"/>
      <c r="I33" s="108"/>
      <c r="J33" s="108"/>
      <c r="K33" s="108"/>
      <c r="L33" s="842"/>
      <c r="M33" s="299"/>
      <c r="N33" s="299"/>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5"/>
      <c r="CE33" s="115"/>
      <c r="CF33" s="301"/>
      <c r="CG33" s="115"/>
      <c r="CH33" s="115"/>
      <c r="CI33" s="115" t="s">
        <v>81</v>
      </c>
      <c r="CJ33" s="115"/>
      <c r="CK33" s="302"/>
      <c r="CL33" s="302"/>
      <c r="CM33" s="302"/>
    </row>
    <row r="34" spans="1:91" ht="20.100000000000001" customHeight="1">
      <c r="A34" s="96"/>
      <c r="B34" s="107"/>
      <c r="C34" s="847"/>
      <c r="D34" s="1393"/>
      <c r="E34" s="1394"/>
      <c r="F34" s="1391" t="s">
        <v>683</v>
      </c>
      <c r="G34" s="1392"/>
      <c r="H34" s="1392" t="s">
        <v>684</v>
      </c>
      <c r="I34" s="1392"/>
      <c r="J34" s="1392" t="s">
        <v>693</v>
      </c>
      <c r="K34" s="1399"/>
      <c r="L34" s="842"/>
      <c r="M34" s="299"/>
      <c r="N34" s="299"/>
      <c r="S34" s="1441" t="s">
        <v>323</v>
      </c>
      <c r="T34" s="1442"/>
      <c r="U34" s="1442"/>
      <c r="V34" s="1442"/>
      <c r="W34" s="1443"/>
      <c r="X34" s="1450" t="s">
        <v>82</v>
      </c>
      <c r="Y34" s="1451"/>
      <c r="Z34" s="1451"/>
      <c r="AA34" s="1451"/>
      <c r="AB34" s="1451"/>
      <c r="AC34" s="1452"/>
      <c r="AD34" s="1450" t="s">
        <v>83</v>
      </c>
      <c r="AE34" s="1451"/>
      <c r="AF34" s="1451"/>
      <c r="AG34" s="1451"/>
      <c r="AH34" s="1451"/>
      <c r="AI34" s="1451"/>
      <c r="AJ34" s="1451"/>
      <c r="AK34" s="1451"/>
      <c r="AL34" s="1451"/>
      <c r="AM34" s="1451"/>
      <c r="AN34" s="1451"/>
      <c r="AO34" s="1451"/>
      <c r="AP34" s="1451"/>
      <c r="AQ34" s="1451"/>
      <c r="AR34" s="1451"/>
      <c r="AS34" s="1451"/>
      <c r="AT34" s="1451"/>
      <c r="AU34" s="1451"/>
      <c r="AV34" s="1451"/>
      <c r="AW34" s="1451"/>
      <c r="AX34" s="1451"/>
      <c r="AY34" s="1451"/>
      <c r="AZ34" s="1451"/>
      <c r="BA34" s="1451"/>
      <c r="BB34" s="1451"/>
      <c r="BC34" s="1451"/>
      <c r="BD34" s="1451"/>
      <c r="BE34" s="1451"/>
      <c r="BF34" s="1451"/>
      <c r="BG34" s="1451"/>
      <c r="BH34" s="1451"/>
      <c r="BI34" s="1451"/>
      <c r="BJ34" s="1451"/>
      <c r="BK34" s="1451"/>
      <c r="BL34" s="1451"/>
      <c r="BM34" s="1451"/>
      <c r="BN34" s="1451"/>
      <c r="BO34" s="1451"/>
      <c r="BP34" s="1451"/>
      <c r="BQ34" s="1451"/>
      <c r="BR34" s="1451"/>
      <c r="BS34" s="1451"/>
      <c r="BT34" s="1451"/>
      <c r="BU34" s="1451"/>
      <c r="BV34" s="1451"/>
      <c r="BW34" s="1451"/>
      <c r="BX34" s="1451"/>
      <c r="BY34" s="1451"/>
      <c r="BZ34" s="1451"/>
      <c r="CA34" s="1451"/>
      <c r="CB34" s="1451"/>
      <c r="CC34" s="1451"/>
      <c r="CD34" s="1451"/>
      <c r="CE34" s="1451"/>
      <c r="CF34" s="1451"/>
      <c r="CG34" s="1451"/>
      <c r="CH34" s="1451"/>
      <c r="CI34" s="1453" t="s">
        <v>84</v>
      </c>
      <c r="CJ34" s="1442"/>
      <c r="CK34" s="1442"/>
      <c r="CL34" s="1442"/>
      <c r="CM34" s="1454"/>
    </row>
    <row r="35" spans="1:91" ht="20.100000000000001" customHeight="1" thickBot="1">
      <c r="A35" s="96"/>
      <c r="B35" s="107"/>
      <c r="C35" s="108"/>
      <c r="D35" s="1389" t="s">
        <v>685</v>
      </c>
      <c r="E35" s="1390"/>
      <c r="F35" s="859" t="s">
        <v>761</v>
      </c>
      <c r="G35" s="857" t="s">
        <v>762</v>
      </c>
      <c r="H35" s="857" t="s">
        <v>761</v>
      </c>
      <c r="I35" s="857" t="s">
        <v>762</v>
      </c>
      <c r="J35" s="857" t="s">
        <v>761</v>
      </c>
      <c r="K35" s="858" t="s">
        <v>762</v>
      </c>
      <c r="L35" s="842"/>
      <c r="M35" s="299"/>
      <c r="N35" s="299"/>
      <c r="S35" s="1444"/>
      <c r="T35" s="1445"/>
      <c r="U35" s="1445"/>
      <c r="V35" s="1445"/>
      <c r="W35" s="1446"/>
      <c r="X35" s="1435" t="s">
        <v>85</v>
      </c>
      <c r="Y35" s="1436"/>
      <c r="Z35" s="1436"/>
      <c r="AA35" s="1436"/>
      <c r="AB35" s="1436"/>
      <c r="AC35" s="1436"/>
      <c r="AD35" s="1435" t="s">
        <v>85</v>
      </c>
      <c r="AE35" s="1436"/>
      <c r="AF35" s="1436"/>
      <c r="AG35" s="1436"/>
      <c r="AH35" s="1437"/>
      <c r="AI35" s="1435" t="s">
        <v>86</v>
      </c>
      <c r="AJ35" s="1436"/>
      <c r="AK35" s="1436"/>
      <c r="AL35" s="1437"/>
      <c r="AM35" s="1433" t="s">
        <v>87</v>
      </c>
      <c r="AN35" s="1433"/>
      <c r="AO35" s="1433"/>
      <c r="AP35" s="1433"/>
      <c r="AQ35" s="1433" t="s">
        <v>88</v>
      </c>
      <c r="AR35" s="1433"/>
      <c r="AS35" s="1433"/>
      <c r="AT35" s="1433"/>
      <c r="AU35" s="1433"/>
      <c r="AV35" s="1433"/>
      <c r="AW35" s="1433" t="s">
        <v>89</v>
      </c>
      <c r="AX35" s="1433"/>
      <c r="AY35" s="1433"/>
      <c r="AZ35" s="1433"/>
      <c r="BA35" s="1433"/>
      <c r="BB35" s="1433"/>
      <c r="BC35" s="1435" t="s">
        <v>90</v>
      </c>
      <c r="BD35" s="1436"/>
      <c r="BE35" s="1436"/>
      <c r="BF35" s="1437"/>
      <c r="BG35" s="1435" t="s">
        <v>91</v>
      </c>
      <c r="BH35" s="1436"/>
      <c r="BI35" s="1436"/>
      <c r="BJ35" s="1437"/>
      <c r="BK35" s="1457" t="s">
        <v>92</v>
      </c>
      <c r="BL35" s="1458"/>
      <c r="BM35" s="1458"/>
      <c r="BN35" s="1459"/>
      <c r="BO35" s="1435" t="s">
        <v>93</v>
      </c>
      <c r="BP35" s="1436"/>
      <c r="BQ35" s="1436"/>
      <c r="BR35" s="1437"/>
      <c r="BS35" s="1435" t="s">
        <v>94</v>
      </c>
      <c r="BT35" s="1436"/>
      <c r="BU35" s="1436"/>
      <c r="BV35" s="1437"/>
      <c r="BW35" s="1435" t="s">
        <v>95</v>
      </c>
      <c r="BX35" s="1436"/>
      <c r="BY35" s="1436"/>
      <c r="BZ35" s="1437"/>
      <c r="CA35" s="1435" t="s">
        <v>96</v>
      </c>
      <c r="CB35" s="1436"/>
      <c r="CC35" s="1436"/>
      <c r="CD35" s="1437"/>
      <c r="CE35" s="1435" t="s">
        <v>97</v>
      </c>
      <c r="CF35" s="1436"/>
      <c r="CG35" s="1436"/>
      <c r="CH35" s="1437"/>
      <c r="CI35" s="1445"/>
      <c r="CJ35" s="1445"/>
      <c r="CK35" s="1445"/>
      <c r="CL35" s="1445"/>
      <c r="CM35" s="1455"/>
    </row>
    <row r="36" spans="1:91" ht="20.100000000000001" customHeight="1" thickBot="1">
      <c r="A36" s="96"/>
      <c r="B36" s="107"/>
      <c r="C36" s="845"/>
      <c r="D36" s="1395" t="s">
        <v>688</v>
      </c>
      <c r="E36" s="860" t="s">
        <v>686</v>
      </c>
      <c r="F36" s="1095"/>
      <c r="G36" s="1096"/>
      <c r="H36" s="1096"/>
      <c r="I36" s="1096"/>
      <c r="J36" s="1096">
        <f>F36+H36</f>
        <v>0</v>
      </c>
      <c r="K36" s="1097">
        <f>G36+I36</f>
        <v>0</v>
      </c>
      <c r="L36" s="846"/>
      <c r="M36" s="299"/>
      <c r="N36" s="299"/>
      <c r="S36" s="1447"/>
      <c r="T36" s="1448"/>
      <c r="U36" s="1448"/>
      <c r="V36" s="1448"/>
      <c r="W36" s="1449"/>
      <c r="X36" s="1438"/>
      <c r="Y36" s="1439"/>
      <c r="Z36" s="1439"/>
      <c r="AA36" s="1439"/>
      <c r="AB36" s="1439"/>
      <c r="AC36" s="1439"/>
      <c r="AD36" s="1438"/>
      <c r="AE36" s="1439"/>
      <c r="AF36" s="1439"/>
      <c r="AG36" s="1439"/>
      <c r="AH36" s="1440"/>
      <c r="AI36" s="1438"/>
      <c r="AJ36" s="1439"/>
      <c r="AK36" s="1439"/>
      <c r="AL36" s="1440"/>
      <c r="AM36" s="1434"/>
      <c r="AN36" s="1434"/>
      <c r="AO36" s="1434"/>
      <c r="AP36" s="1434"/>
      <c r="AQ36" s="1434"/>
      <c r="AR36" s="1434"/>
      <c r="AS36" s="1434"/>
      <c r="AT36" s="1434"/>
      <c r="AU36" s="1434"/>
      <c r="AV36" s="1434"/>
      <c r="AW36" s="1434"/>
      <c r="AX36" s="1434"/>
      <c r="AY36" s="1434"/>
      <c r="AZ36" s="1434"/>
      <c r="BA36" s="1434"/>
      <c r="BB36" s="1434"/>
      <c r="BC36" s="1438"/>
      <c r="BD36" s="1439"/>
      <c r="BE36" s="1439"/>
      <c r="BF36" s="1440"/>
      <c r="BG36" s="1438"/>
      <c r="BH36" s="1439"/>
      <c r="BI36" s="1439"/>
      <c r="BJ36" s="1440"/>
      <c r="BK36" s="1460"/>
      <c r="BL36" s="1461"/>
      <c r="BM36" s="1461"/>
      <c r="BN36" s="1462"/>
      <c r="BO36" s="1438"/>
      <c r="BP36" s="1439"/>
      <c r="BQ36" s="1439"/>
      <c r="BR36" s="1440"/>
      <c r="BS36" s="1438"/>
      <c r="BT36" s="1439"/>
      <c r="BU36" s="1439"/>
      <c r="BV36" s="1440"/>
      <c r="BW36" s="1438"/>
      <c r="BX36" s="1439"/>
      <c r="BY36" s="1439"/>
      <c r="BZ36" s="1440"/>
      <c r="CA36" s="1438"/>
      <c r="CB36" s="1439"/>
      <c r="CC36" s="1439"/>
      <c r="CD36" s="1440"/>
      <c r="CE36" s="1438"/>
      <c r="CF36" s="1439"/>
      <c r="CG36" s="1439"/>
      <c r="CH36" s="1440"/>
      <c r="CI36" s="1448"/>
      <c r="CJ36" s="1448"/>
      <c r="CK36" s="1448"/>
      <c r="CL36" s="1448"/>
      <c r="CM36" s="1456"/>
    </row>
    <row r="37" spans="1:91" ht="20.100000000000001" customHeight="1" thickTop="1">
      <c r="A37" s="96"/>
      <c r="B37" s="107"/>
      <c r="C37" s="845"/>
      <c r="D37" s="1396"/>
      <c r="E37" s="861" t="s">
        <v>687</v>
      </c>
      <c r="F37" s="1098"/>
      <c r="G37" s="852"/>
      <c r="H37" s="851"/>
      <c r="I37" s="851"/>
      <c r="J37" s="851">
        <f t="shared" ref="J37:K43" si="0">H37</f>
        <v>0</v>
      </c>
      <c r="K37" s="1099">
        <f t="shared" si="0"/>
        <v>0</v>
      </c>
      <c r="L37" s="846"/>
      <c r="M37" s="299"/>
      <c r="N37" s="299"/>
      <c r="S37" s="757"/>
      <c r="T37" s="758"/>
      <c r="U37" s="758"/>
      <c r="V37" s="758"/>
      <c r="W37" s="759"/>
      <c r="X37" s="1432"/>
      <c r="Y37" s="1432"/>
      <c r="Z37" s="1432"/>
      <c r="AA37" s="1432"/>
      <c r="AB37" s="1432"/>
      <c r="AC37" s="1429"/>
      <c r="AD37" s="1432"/>
      <c r="AE37" s="1432"/>
      <c r="AF37" s="1432"/>
      <c r="AG37" s="1432"/>
      <c r="AH37" s="1432"/>
      <c r="AI37" s="1432"/>
      <c r="AJ37" s="1432"/>
      <c r="AK37" s="1432"/>
      <c r="AL37" s="1429"/>
      <c r="AM37" s="1429"/>
      <c r="AN37" s="1430"/>
      <c r="AO37" s="1430"/>
      <c r="AP37" s="1431"/>
      <c r="AQ37" s="1429"/>
      <c r="AR37" s="1430"/>
      <c r="AS37" s="1430"/>
      <c r="AT37" s="1430"/>
      <c r="AU37" s="1430"/>
      <c r="AV37" s="1431"/>
      <c r="AW37" s="1429"/>
      <c r="AX37" s="1430"/>
      <c r="AY37" s="1430"/>
      <c r="AZ37" s="1430"/>
      <c r="BA37" s="1430"/>
      <c r="BB37" s="1431"/>
      <c r="BC37" s="1431"/>
      <c r="BD37" s="1432"/>
      <c r="BE37" s="1432"/>
      <c r="BF37" s="1432"/>
      <c r="BG37" s="1432"/>
      <c r="BH37" s="1432"/>
      <c r="BI37" s="1432"/>
      <c r="BJ37" s="1432"/>
      <c r="BK37" s="1432"/>
      <c r="BL37" s="1432"/>
      <c r="BM37" s="1432"/>
      <c r="BN37" s="1432"/>
      <c r="BO37" s="1432"/>
      <c r="BP37" s="1432"/>
      <c r="BQ37" s="1432"/>
      <c r="BR37" s="1432"/>
      <c r="BS37" s="1432"/>
      <c r="BT37" s="1432"/>
      <c r="BU37" s="1432"/>
      <c r="BV37" s="1432"/>
      <c r="BW37" s="1432"/>
      <c r="BX37" s="1432"/>
      <c r="BY37" s="1432"/>
      <c r="BZ37" s="1432"/>
      <c r="CA37" s="1432"/>
      <c r="CB37" s="1432"/>
      <c r="CC37" s="1432"/>
      <c r="CD37" s="1432"/>
      <c r="CE37" s="1432"/>
      <c r="CF37" s="1432"/>
      <c r="CG37" s="1432"/>
      <c r="CH37" s="1432"/>
      <c r="CI37" s="1411">
        <f>SUM(X37:CH37)</f>
        <v>0</v>
      </c>
      <c r="CJ37" s="1412"/>
      <c r="CK37" s="1412"/>
      <c r="CL37" s="1412"/>
      <c r="CM37" s="1413"/>
    </row>
    <row r="38" spans="1:91" ht="20.100000000000001" customHeight="1">
      <c r="A38" s="96"/>
      <c r="B38" s="107"/>
      <c r="C38" s="845"/>
      <c r="D38" s="1396"/>
      <c r="E38" s="861" t="s">
        <v>690</v>
      </c>
      <c r="F38" s="1098"/>
      <c r="G38" s="852"/>
      <c r="H38" s="851"/>
      <c r="I38" s="851"/>
      <c r="J38" s="851">
        <f t="shared" si="0"/>
        <v>0</v>
      </c>
      <c r="K38" s="1099">
        <f t="shared" si="0"/>
        <v>0</v>
      </c>
      <c r="L38" s="846"/>
      <c r="M38" s="299"/>
      <c r="N38" s="299"/>
      <c r="S38" s="760"/>
      <c r="T38" s="761"/>
      <c r="U38" s="761"/>
      <c r="V38" s="761"/>
      <c r="W38" s="762"/>
      <c r="X38" s="1417"/>
      <c r="Y38" s="1417"/>
      <c r="Z38" s="1417"/>
      <c r="AA38" s="1417"/>
      <c r="AB38" s="1417"/>
      <c r="AC38" s="1423"/>
      <c r="AD38" s="1417"/>
      <c r="AE38" s="1417"/>
      <c r="AF38" s="1417"/>
      <c r="AG38" s="1417"/>
      <c r="AH38" s="1417"/>
      <c r="AI38" s="1417"/>
      <c r="AJ38" s="1417"/>
      <c r="AK38" s="1417"/>
      <c r="AL38" s="1423"/>
      <c r="AM38" s="1423"/>
      <c r="AN38" s="1424"/>
      <c r="AO38" s="1424"/>
      <c r="AP38" s="1425"/>
      <c r="AQ38" s="1423"/>
      <c r="AR38" s="1424"/>
      <c r="AS38" s="1424"/>
      <c r="AT38" s="1424"/>
      <c r="AU38" s="1424"/>
      <c r="AV38" s="1425"/>
      <c r="AW38" s="1423"/>
      <c r="AX38" s="1424"/>
      <c r="AY38" s="1424"/>
      <c r="AZ38" s="1424"/>
      <c r="BA38" s="1424"/>
      <c r="BB38" s="1425"/>
      <c r="BC38" s="1425"/>
      <c r="BD38" s="1417"/>
      <c r="BE38" s="1417"/>
      <c r="BF38" s="1417"/>
      <c r="BG38" s="1417"/>
      <c r="BH38" s="1417"/>
      <c r="BI38" s="1417"/>
      <c r="BJ38" s="1417"/>
      <c r="BK38" s="1417"/>
      <c r="BL38" s="1417"/>
      <c r="BM38" s="1417"/>
      <c r="BN38" s="1417"/>
      <c r="BO38" s="1417"/>
      <c r="BP38" s="1417"/>
      <c r="BQ38" s="1417"/>
      <c r="BR38" s="1417"/>
      <c r="BS38" s="1417"/>
      <c r="BT38" s="1417"/>
      <c r="BU38" s="1417"/>
      <c r="BV38" s="1417"/>
      <c r="BW38" s="1417"/>
      <c r="BX38" s="1417"/>
      <c r="BY38" s="1417"/>
      <c r="BZ38" s="1417"/>
      <c r="CA38" s="1417"/>
      <c r="CB38" s="1417"/>
      <c r="CC38" s="1417"/>
      <c r="CD38" s="1417"/>
      <c r="CE38" s="1417"/>
      <c r="CF38" s="1417"/>
      <c r="CG38" s="1417"/>
      <c r="CH38" s="1417"/>
      <c r="CI38" s="1426">
        <f>SUM(X38:CH38)</f>
        <v>0</v>
      </c>
      <c r="CJ38" s="1427"/>
      <c r="CK38" s="1427"/>
      <c r="CL38" s="1427"/>
      <c r="CM38" s="1428"/>
    </row>
    <row r="39" spans="1:91" ht="20.100000000000001" customHeight="1">
      <c r="A39" s="96"/>
      <c r="B39" s="107"/>
      <c r="C39" s="845"/>
      <c r="D39" s="1396"/>
      <c r="E39" s="861" t="s">
        <v>691</v>
      </c>
      <c r="F39" s="1098"/>
      <c r="G39" s="852"/>
      <c r="H39" s="851"/>
      <c r="I39" s="851"/>
      <c r="J39" s="851">
        <f t="shared" si="0"/>
        <v>0</v>
      </c>
      <c r="K39" s="1099">
        <f t="shared" si="0"/>
        <v>0</v>
      </c>
      <c r="L39" s="846"/>
      <c r="M39" s="299"/>
      <c r="N39" s="299"/>
      <c r="S39" s="760"/>
      <c r="T39" s="761"/>
      <c r="U39" s="761"/>
      <c r="V39" s="761"/>
      <c r="W39" s="762"/>
      <c r="X39" s="1417"/>
      <c r="Y39" s="1417"/>
      <c r="Z39" s="1417"/>
      <c r="AA39" s="1417"/>
      <c r="AB39" s="1417"/>
      <c r="AC39" s="1423"/>
      <c r="AD39" s="1417"/>
      <c r="AE39" s="1417"/>
      <c r="AF39" s="1417"/>
      <c r="AG39" s="1417"/>
      <c r="AH39" s="1417"/>
      <c r="AI39" s="1417"/>
      <c r="AJ39" s="1417"/>
      <c r="AK39" s="1417"/>
      <c r="AL39" s="1423"/>
      <c r="AM39" s="1423"/>
      <c r="AN39" s="1424"/>
      <c r="AO39" s="1424"/>
      <c r="AP39" s="1425"/>
      <c r="AQ39" s="1423"/>
      <c r="AR39" s="1424"/>
      <c r="AS39" s="1424"/>
      <c r="AT39" s="1424"/>
      <c r="AU39" s="1424"/>
      <c r="AV39" s="1425"/>
      <c r="AW39" s="1417"/>
      <c r="AX39" s="1417"/>
      <c r="AY39" s="1417"/>
      <c r="AZ39" s="1417"/>
      <c r="BA39" s="1417"/>
      <c r="BB39" s="1417"/>
      <c r="BC39" s="1425"/>
      <c r="BD39" s="1417"/>
      <c r="BE39" s="1417"/>
      <c r="BF39" s="1417"/>
      <c r="BG39" s="1417"/>
      <c r="BH39" s="1417"/>
      <c r="BI39" s="1417"/>
      <c r="BJ39" s="1417"/>
      <c r="BK39" s="1417"/>
      <c r="BL39" s="1417"/>
      <c r="BM39" s="1417"/>
      <c r="BN39" s="1417"/>
      <c r="BO39" s="1417"/>
      <c r="BP39" s="1417"/>
      <c r="BQ39" s="1417"/>
      <c r="BR39" s="1417"/>
      <c r="BS39" s="1417"/>
      <c r="BT39" s="1417"/>
      <c r="BU39" s="1417"/>
      <c r="BV39" s="1417"/>
      <c r="BW39" s="1417"/>
      <c r="BX39" s="1417"/>
      <c r="BY39" s="1417"/>
      <c r="BZ39" s="1417"/>
      <c r="CA39" s="1417"/>
      <c r="CB39" s="1417"/>
      <c r="CC39" s="1417"/>
      <c r="CD39" s="1417"/>
      <c r="CE39" s="1417"/>
      <c r="CF39" s="1417"/>
      <c r="CG39" s="1417"/>
      <c r="CH39" s="1417"/>
      <c r="CI39" s="1411">
        <f t="shared" ref="CI39:CI44" si="1">SUM(X39:CH39)</f>
        <v>0</v>
      </c>
      <c r="CJ39" s="1412"/>
      <c r="CK39" s="1412"/>
      <c r="CL39" s="1412"/>
      <c r="CM39" s="1413"/>
    </row>
    <row r="40" spans="1:91" ht="20.100000000000001" customHeight="1">
      <c r="A40" s="96"/>
      <c r="B40" s="107"/>
      <c r="C40" s="845"/>
      <c r="D40" s="1396"/>
      <c r="E40" s="862" t="s">
        <v>689</v>
      </c>
      <c r="F40" s="1098"/>
      <c r="G40" s="852"/>
      <c r="H40" s="851"/>
      <c r="I40" s="851"/>
      <c r="J40" s="851">
        <f t="shared" si="0"/>
        <v>0</v>
      </c>
      <c r="K40" s="1099">
        <f t="shared" si="0"/>
        <v>0</v>
      </c>
      <c r="L40" s="846"/>
      <c r="M40" s="299"/>
      <c r="N40" s="299"/>
      <c r="S40" s="760"/>
      <c r="T40" s="761"/>
      <c r="U40" s="761"/>
      <c r="V40" s="761"/>
      <c r="W40" s="762"/>
      <c r="X40" s="1417"/>
      <c r="Y40" s="1417"/>
      <c r="Z40" s="1417"/>
      <c r="AA40" s="1417"/>
      <c r="AB40" s="1417"/>
      <c r="AC40" s="1423"/>
      <c r="AD40" s="1417"/>
      <c r="AE40" s="1417"/>
      <c r="AF40" s="1417"/>
      <c r="AG40" s="1417"/>
      <c r="AH40" s="1417"/>
      <c r="AI40" s="1417"/>
      <c r="AJ40" s="1417"/>
      <c r="AK40" s="1417"/>
      <c r="AL40" s="1423"/>
      <c r="AM40" s="1423"/>
      <c r="AN40" s="1424"/>
      <c r="AO40" s="1424"/>
      <c r="AP40" s="1425"/>
      <c r="AQ40" s="1423"/>
      <c r="AR40" s="1424"/>
      <c r="AS40" s="1424"/>
      <c r="AT40" s="1424"/>
      <c r="AU40" s="1424"/>
      <c r="AV40" s="1425"/>
      <c r="AW40" s="1429"/>
      <c r="AX40" s="1430"/>
      <c r="AY40" s="1430"/>
      <c r="AZ40" s="1430"/>
      <c r="BA40" s="1430"/>
      <c r="BB40" s="1431"/>
      <c r="BC40" s="1425"/>
      <c r="BD40" s="1417"/>
      <c r="BE40" s="1417"/>
      <c r="BF40" s="1417"/>
      <c r="BG40" s="1417"/>
      <c r="BH40" s="1417"/>
      <c r="BI40" s="1417"/>
      <c r="BJ40" s="1417"/>
      <c r="BK40" s="1417"/>
      <c r="BL40" s="1417"/>
      <c r="BM40" s="1417"/>
      <c r="BN40" s="1417"/>
      <c r="BO40" s="1417"/>
      <c r="BP40" s="1417"/>
      <c r="BQ40" s="1417"/>
      <c r="BR40" s="1417"/>
      <c r="BS40" s="1417"/>
      <c r="BT40" s="1417"/>
      <c r="BU40" s="1417"/>
      <c r="BV40" s="1417"/>
      <c r="BW40" s="1417"/>
      <c r="BX40" s="1417"/>
      <c r="BY40" s="1417"/>
      <c r="BZ40" s="1417"/>
      <c r="CA40" s="1417"/>
      <c r="CB40" s="1417"/>
      <c r="CC40" s="1417"/>
      <c r="CD40" s="1417"/>
      <c r="CE40" s="1417"/>
      <c r="CF40" s="1417"/>
      <c r="CG40" s="1417"/>
      <c r="CH40" s="1417"/>
      <c r="CI40" s="1426">
        <f t="shared" si="1"/>
        <v>0</v>
      </c>
      <c r="CJ40" s="1427"/>
      <c r="CK40" s="1427"/>
      <c r="CL40" s="1427"/>
      <c r="CM40" s="1428"/>
    </row>
    <row r="41" spans="1:91" ht="20.100000000000001" customHeight="1">
      <c r="A41" s="96"/>
      <c r="B41" s="107"/>
      <c r="C41" s="845"/>
      <c r="D41" s="1397" t="s">
        <v>694</v>
      </c>
      <c r="E41" s="1398"/>
      <c r="F41" s="1098"/>
      <c r="G41" s="852"/>
      <c r="H41" s="851"/>
      <c r="I41" s="851"/>
      <c r="J41" s="851">
        <f t="shared" si="0"/>
        <v>0</v>
      </c>
      <c r="K41" s="1099">
        <f t="shared" si="0"/>
        <v>0</v>
      </c>
      <c r="L41" s="846"/>
      <c r="M41" s="850"/>
      <c r="N41" s="299"/>
      <c r="S41" s="760"/>
      <c r="T41" s="761"/>
      <c r="U41" s="761"/>
      <c r="V41" s="761"/>
      <c r="W41" s="762"/>
      <c r="X41" s="1417"/>
      <c r="Y41" s="1417"/>
      <c r="Z41" s="1417"/>
      <c r="AA41" s="1417"/>
      <c r="AB41" s="1417"/>
      <c r="AC41" s="1423"/>
      <c r="AD41" s="1417"/>
      <c r="AE41" s="1417"/>
      <c r="AF41" s="1417"/>
      <c r="AG41" s="1417"/>
      <c r="AH41" s="1417"/>
      <c r="AI41" s="1417"/>
      <c r="AJ41" s="1417"/>
      <c r="AK41" s="1417"/>
      <c r="AL41" s="1423"/>
      <c r="AM41" s="1423"/>
      <c r="AN41" s="1424"/>
      <c r="AO41" s="1424"/>
      <c r="AP41" s="1425"/>
      <c r="AQ41" s="1423"/>
      <c r="AR41" s="1424"/>
      <c r="AS41" s="1424"/>
      <c r="AT41" s="1424"/>
      <c r="AU41" s="1424"/>
      <c r="AV41" s="1425"/>
      <c r="AW41" s="1423"/>
      <c r="AX41" s="1424"/>
      <c r="AY41" s="1424"/>
      <c r="AZ41" s="1424"/>
      <c r="BA41" s="1424"/>
      <c r="BB41" s="1425"/>
      <c r="BC41" s="1425"/>
      <c r="BD41" s="1417"/>
      <c r="BE41" s="1417"/>
      <c r="BF41" s="1417"/>
      <c r="BG41" s="1417"/>
      <c r="BH41" s="1417"/>
      <c r="BI41" s="1417"/>
      <c r="BJ41" s="1417"/>
      <c r="BK41" s="1417"/>
      <c r="BL41" s="1417"/>
      <c r="BM41" s="1417"/>
      <c r="BN41" s="1417"/>
      <c r="BO41" s="1417"/>
      <c r="BP41" s="1417"/>
      <c r="BQ41" s="1417"/>
      <c r="BR41" s="1417"/>
      <c r="BS41" s="1417"/>
      <c r="BT41" s="1417"/>
      <c r="BU41" s="1417"/>
      <c r="BV41" s="1417"/>
      <c r="BW41" s="1417"/>
      <c r="BX41" s="1417"/>
      <c r="BY41" s="1417"/>
      <c r="BZ41" s="1417"/>
      <c r="CA41" s="1417"/>
      <c r="CB41" s="1417"/>
      <c r="CC41" s="1417"/>
      <c r="CD41" s="1417"/>
      <c r="CE41" s="1423"/>
      <c r="CF41" s="1424"/>
      <c r="CG41" s="1424"/>
      <c r="CH41" s="1425"/>
      <c r="CI41" s="1411">
        <f t="shared" si="1"/>
        <v>0</v>
      </c>
      <c r="CJ41" s="1412"/>
      <c r="CK41" s="1412"/>
      <c r="CL41" s="1412"/>
      <c r="CM41" s="1413"/>
    </row>
    <row r="42" spans="1:91" ht="20.100000000000001" customHeight="1">
      <c r="A42" s="96"/>
      <c r="B42" s="107"/>
      <c r="C42" s="845"/>
      <c r="D42" s="1397" t="s">
        <v>692</v>
      </c>
      <c r="E42" s="1398"/>
      <c r="F42" s="1098"/>
      <c r="G42" s="852"/>
      <c r="H42" s="851"/>
      <c r="I42" s="851"/>
      <c r="J42" s="851">
        <f t="shared" si="0"/>
        <v>0</v>
      </c>
      <c r="K42" s="1099">
        <f t="shared" si="0"/>
        <v>0</v>
      </c>
      <c r="L42" s="846"/>
      <c r="M42" s="299"/>
      <c r="N42" s="299"/>
      <c r="S42" s="760"/>
      <c r="T42" s="761"/>
      <c r="U42" s="761"/>
      <c r="V42" s="761"/>
      <c r="W42" s="762"/>
      <c r="X42" s="1417"/>
      <c r="Y42" s="1417"/>
      <c r="Z42" s="1417"/>
      <c r="AA42" s="1417"/>
      <c r="AB42" s="1417"/>
      <c r="AC42" s="1423"/>
      <c r="AD42" s="1417"/>
      <c r="AE42" s="1417"/>
      <c r="AF42" s="1417"/>
      <c r="AG42" s="1417"/>
      <c r="AH42" s="1417"/>
      <c r="AI42" s="1417"/>
      <c r="AJ42" s="1417"/>
      <c r="AK42" s="1417"/>
      <c r="AL42" s="1423"/>
      <c r="AM42" s="1423"/>
      <c r="AN42" s="1424"/>
      <c r="AO42" s="1424"/>
      <c r="AP42" s="1425"/>
      <c r="AQ42" s="1423"/>
      <c r="AR42" s="1424"/>
      <c r="AS42" s="1424"/>
      <c r="AT42" s="1424"/>
      <c r="AU42" s="1424"/>
      <c r="AV42" s="1425"/>
      <c r="AW42" s="1423"/>
      <c r="AX42" s="1424"/>
      <c r="AY42" s="1424"/>
      <c r="AZ42" s="1424"/>
      <c r="BA42" s="1424"/>
      <c r="BB42" s="1425"/>
      <c r="BC42" s="1425"/>
      <c r="BD42" s="1417"/>
      <c r="BE42" s="1417"/>
      <c r="BF42" s="1417"/>
      <c r="BG42" s="1417"/>
      <c r="BH42" s="1417"/>
      <c r="BI42" s="1417"/>
      <c r="BJ42" s="1417"/>
      <c r="BK42" s="1417"/>
      <c r="BL42" s="1417"/>
      <c r="BM42" s="1417"/>
      <c r="BN42" s="1417"/>
      <c r="BO42" s="1417"/>
      <c r="BP42" s="1417"/>
      <c r="BQ42" s="1417"/>
      <c r="BR42" s="1417"/>
      <c r="BS42" s="1417"/>
      <c r="BT42" s="1417"/>
      <c r="BU42" s="1417"/>
      <c r="BV42" s="1417"/>
      <c r="BW42" s="1417"/>
      <c r="BX42" s="1417"/>
      <c r="BY42" s="1417"/>
      <c r="BZ42" s="1417"/>
      <c r="CA42" s="1417"/>
      <c r="CB42" s="1417"/>
      <c r="CC42" s="1417"/>
      <c r="CD42" s="1417"/>
      <c r="CE42" s="1423"/>
      <c r="CF42" s="1424"/>
      <c r="CG42" s="1424"/>
      <c r="CH42" s="1425"/>
      <c r="CI42" s="1426">
        <f t="shared" si="1"/>
        <v>0</v>
      </c>
      <c r="CJ42" s="1427"/>
      <c r="CK42" s="1427"/>
      <c r="CL42" s="1427"/>
      <c r="CM42" s="1428"/>
    </row>
    <row r="43" spans="1:91" ht="20.100000000000001" customHeight="1" thickBot="1">
      <c r="A43" s="96"/>
      <c r="B43" s="107"/>
      <c r="C43" s="845"/>
      <c r="D43" s="1397" t="s">
        <v>763</v>
      </c>
      <c r="E43" s="1398"/>
      <c r="F43" s="1098"/>
      <c r="G43" s="852"/>
      <c r="H43" s="851"/>
      <c r="I43" s="851"/>
      <c r="J43" s="856">
        <f t="shared" si="0"/>
        <v>0</v>
      </c>
      <c r="K43" s="1100">
        <f t="shared" si="0"/>
        <v>0</v>
      </c>
      <c r="L43" s="846"/>
      <c r="M43" s="299"/>
      <c r="N43" s="299"/>
      <c r="S43" s="763"/>
      <c r="T43" s="764"/>
      <c r="U43" s="764"/>
      <c r="V43" s="764"/>
      <c r="W43" s="765"/>
      <c r="X43" s="1404"/>
      <c r="Y43" s="1404"/>
      <c r="Z43" s="1404"/>
      <c r="AA43" s="1404"/>
      <c r="AB43" s="1404"/>
      <c r="AC43" s="1414"/>
      <c r="AD43" s="1404"/>
      <c r="AE43" s="1404"/>
      <c r="AF43" s="1404"/>
      <c r="AG43" s="1404"/>
      <c r="AH43" s="1404"/>
      <c r="AI43" s="1404"/>
      <c r="AJ43" s="1404"/>
      <c r="AK43" s="1404"/>
      <c r="AL43" s="1414"/>
      <c r="AM43" s="1414"/>
      <c r="AN43" s="1415"/>
      <c r="AO43" s="1415"/>
      <c r="AP43" s="1416"/>
      <c r="AQ43" s="1414"/>
      <c r="AR43" s="1415"/>
      <c r="AS43" s="1415"/>
      <c r="AT43" s="1415"/>
      <c r="AU43" s="1415"/>
      <c r="AV43" s="1416"/>
      <c r="AW43" s="1414"/>
      <c r="AX43" s="1415"/>
      <c r="AY43" s="1415"/>
      <c r="AZ43" s="1415"/>
      <c r="BA43" s="1415"/>
      <c r="BB43" s="1416"/>
      <c r="BC43" s="1416"/>
      <c r="BD43" s="1404"/>
      <c r="BE43" s="1404"/>
      <c r="BF43" s="1404"/>
      <c r="BG43" s="1404"/>
      <c r="BH43" s="1404"/>
      <c r="BI43" s="1404"/>
      <c r="BJ43" s="1404"/>
      <c r="BK43" s="1404"/>
      <c r="BL43" s="1404"/>
      <c r="BM43" s="1404"/>
      <c r="BN43" s="1404"/>
      <c r="BO43" s="1404"/>
      <c r="BP43" s="1404"/>
      <c r="BQ43" s="1404"/>
      <c r="BR43" s="1404"/>
      <c r="BS43" s="1404"/>
      <c r="BT43" s="1404"/>
      <c r="BU43" s="1404"/>
      <c r="BV43" s="1404"/>
      <c r="BW43" s="1404"/>
      <c r="BX43" s="1404"/>
      <c r="BY43" s="1404"/>
      <c r="BZ43" s="1404"/>
      <c r="CA43" s="1404"/>
      <c r="CB43" s="1404"/>
      <c r="CC43" s="1404"/>
      <c r="CD43" s="1404"/>
      <c r="CE43" s="1404"/>
      <c r="CF43" s="1404"/>
      <c r="CG43" s="1404"/>
      <c r="CH43" s="1404"/>
      <c r="CI43" s="1405">
        <f>SUM(X43:CH43)</f>
        <v>0</v>
      </c>
      <c r="CJ43" s="1406"/>
      <c r="CK43" s="1406"/>
      <c r="CL43" s="1406"/>
      <c r="CM43" s="1407"/>
    </row>
    <row r="44" spans="1:91" ht="20.100000000000001" customHeight="1" thickTop="1" thickBot="1">
      <c r="A44" s="96"/>
      <c r="B44" s="107"/>
      <c r="C44" s="845"/>
      <c r="D44" s="1402" t="s">
        <v>693</v>
      </c>
      <c r="E44" s="1403"/>
      <c r="F44" s="1101">
        <f>F36</f>
        <v>0</v>
      </c>
      <c r="G44" s="1102">
        <f>G36</f>
        <v>0</v>
      </c>
      <c r="H44" s="1102">
        <f>SUM(H36:H43)</f>
        <v>0</v>
      </c>
      <c r="I44" s="1103">
        <f>SUM(I36:I43)</f>
        <v>0</v>
      </c>
      <c r="J44" s="1104">
        <f>SUM(J36:J43)</f>
        <v>0</v>
      </c>
      <c r="K44" s="1104">
        <f>SUM(K36:K43)</f>
        <v>0</v>
      </c>
      <c r="L44" s="846"/>
      <c r="M44" s="299"/>
      <c r="N44" s="299"/>
      <c r="S44" s="760"/>
      <c r="T44" s="761"/>
      <c r="U44" s="761"/>
      <c r="V44" s="761"/>
      <c r="W44" s="762"/>
      <c r="X44" s="1417"/>
      <c r="Y44" s="1417"/>
      <c r="Z44" s="1417"/>
      <c r="AA44" s="1417"/>
      <c r="AB44" s="1417"/>
      <c r="AC44" s="1423"/>
      <c r="AD44" s="1417"/>
      <c r="AE44" s="1417"/>
      <c r="AF44" s="1417"/>
      <c r="AG44" s="1417"/>
      <c r="AH44" s="1417"/>
      <c r="AI44" s="1417"/>
      <c r="AJ44" s="1417"/>
      <c r="AK44" s="1417"/>
      <c r="AL44" s="1423"/>
      <c r="AM44" s="1423"/>
      <c r="AN44" s="1424"/>
      <c r="AO44" s="1424"/>
      <c r="AP44" s="1425"/>
      <c r="AQ44" s="1423"/>
      <c r="AR44" s="1424"/>
      <c r="AS44" s="1424"/>
      <c r="AT44" s="1424"/>
      <c r="AU44" s="1424"/>
      <c r="AV44" s="1425"/>
      <c r="AW44" s="1423"/>
      <c r="AX44" s="1424"/>
      <c r="AY44" s="1424"/>
      <c r="AZ44" s="1424"/>
      <c r="BA44" s="1424"/>
      <c r="BB44" s="1425"/>
      <c r="BC44" s="1425"/>
      <c r="BD44" s="1417"/>
      <c r="BE44" s="1417"/>
      <c r="BF44" s="1417"/>
      <c r="BG44" s="1417"/>
      <c r="BH44" s="1417"/>
      <c r="BI44" s="1417"/>
      <c r="BJ44" s="1417"/>
      <c r="BK44" s="1417"/>
      <c r="BL44" s="1417"/>
      <c r="BM44" s="1417"/>
      <c r="BN44" s="1417"/>
      <c r="BO44" s="1417"/>
      <c r="BP44" s="1417"/>
      <c r="BQ44" s="1417"/>
      <c r="BR44" s="1417"/>
      <c r="BS44" s="1417"/>
      <c r="BT44" s="1417"/>
      <c r="BU44" s="1417"/>
      <c r="BV44" s="1417"/>
      <c r="BW44" s="1417"/>
      <c r="BX44" s="1417"/>
      <c r="BY44" s="1417"/>
      <c r="BZ44" s="1417"/>
      <c r="CA44" s="1417"/>
      <c r="CB44" s="1417"/>
      <c r="CC44" s="1417"/>
      <c r="CD44" s="1417"/>
      <c r="CE44" s="1423"/>
      <c r="CF44" s="1424"/>
      <c r="CG44" s="1424"/>
      <c r="CH44" s="1425"/>
      <c r="CI44" s="1411">
        <f t="shared" si="1"/>
        <v>0</v>
      </c>
      <c r="CJ44" s="1412"/>
      <c r="CK44" s="1412"/>
      <c r="CL44" s="1412"/>
      <c r="CM44" s="1413"/>
    </row>
    <row r="45" spans="1:91" ht="20.100000000000001" customHeight="1" thickTop="1" thickBot="1">
      <c r="A45" s="96"/>
      <c r="B45" s="107"/>
      <c r="C45" s="845"/>
      <c r="D45" s="849"/>
      <c r="E45" s="849"/>
      <c r="F45" s="849"/>
      <c r="G45" s="849"/>
      <c r="H45" s="849"/>
      <c r="I45" s="845"/>
      <c r="K45" s="845" t="s">
        <v>760</v>
      </c>
      <c r="L45" s="846"/>
      <c r="M45" s="299"/>
      <c r="N45" s="299"/>
      <c r="S45" s="1422" t="s">
        <v>98</v>
      </c>
      <c r="T45" s="1420"/>
      <c r="U45" s="1420"/>
      <c r="V45" s="1420"/>
      <c r="W45" s="1421"/>
      <c r="X45" s="1408">
        <f>SUM(X37:AC44)</f>
        <v>0</v>
      </c>
      <c r="Y45" s="1408"/>
      <c r="Z45" s="1408"/>
      <c r="AA45" s="1408"/>
      <c r="AB45" s="1408"/>
      <c r="AC45" s="1419"/>
      <c r="AD45" s="1408">
        <f>SUM(AD37:AH44)</f>
        <v>0</v>
      </c>
      <c r="AE45" s="1408"/>
      <c r="AF45" s="1408"/>
      <c r="AG45" s="1408"/>
      <c r="AH45" s="1408"/>
      <c r="AI45" s="1408">
        <f>SUM(AI37:AL44)</f>
        <v>0</v>
      </c>
      <c r="AJ45" s="1408"/>
      <c r="AK45" s="1408"/>
      <c r="AL45" s="1419"/>
      <c r="AM45" s="1419">
        <f>SUM(AM37:AP44)</f>
        <v>0</v>
      </c>
      <c r="AN45" s="1420"/>
      <c r="AO45" s="1420"/>
      <c r="AP45" s="1421"/>
      <c r="AQ45" s="1419">
        <f>SUM(AQ37:AV44)</f>
        <v>0</v>
      </c>
      <c r="AR45" s="1420"/>
      <c r="AS45" s="1420"/>
      <c r="AT45" s="1420"/>
      <c r="AU45" s="1420"/>
      <c r="AV45" s="1421"/>
      <c r="AW45" s="1419">
        <f>SUM(AW37:BB44)</f>
        <v>0</v>
      </c>
      <c r="AX45" s="1420"/>
      <c r="AY45" s="1420"/>
      <c r="AZ45" s="1420"/>
      <c r="BA45" s="1420"/>
      <c r="BB45" s="1421"/>
      <c r="BC45" s="1421">
        <f>SUM(BC37:BF44)</f>
        <v>0</v>
      </c>
      <c r="BD45" s="1408"/>
      <c r="BE45" s="1408"/>
      <c r="BF45" s="1408"/>
      <c r="BG45" s="1408">
        <f>SUM(BG37:BJ44)</f>
        <v>0</v>
      </c>
      <c r="BH45" s="1408"/>
      <c r="BI45" s="1408"/>
      <c r="BJ45" s="1408"/>
      <c r="BK45" s="1408">
        <f>SUM(BK37:BN44)</f>
        <v>0</v>
      </c>
      <c r="BL45" s="1408"/>
      <c r="BM45" s="1408"/>
      <c r="BN45" s="1408"/>
      <c r="BO45" s="1408">
        <f>SUM(BO37:BR44)</f>
        <v>0</v>
      </c>
      <c r="BP45" s="1408"/>
      <c r="BQ45" s="1408"/>
      <c r="BR45" s="1408"/>
      <c r="BS45" s="1408">
        <f>SUM(BS37:BV44)</f>
        <v>0</v>
      </c>
      <c r="BT45" s="1408"/>
      <c r="BU45" s="1408"/>
      <c r="BV45" s="1408"/>
      <c r="BW45" s="1408">
        <f>SUM(BW37:BZ44)</f>
        <v>0</v>
      </c>
      <c r="BX45" s="1408"/>
      <c r="BY45" s="1408"/>
      <c r="BZ45" s="1408"/>
      <c r="CA45" s="1408">
        <f>SUM(CA37:CD44)</f>
        <v>0</v>
      </c>
      <c r="CB45" s="1408"/>
      <c r="CC45" s="1408"/>
      <c r="CD45" s="1408"/>
      <c r="CE45" s="1408">
        <f>SUM(CE37:CH44)</f>
        <v>0</v>
      </c>
      <c r="CF45" s="1408"/>
      <c r="CG45" s="1408"/>
      <c r="CH45" s="1408"/>
      <c r="CI45" s="1409">
        <f>SUM(X45:CH45)</f>
        <v>0</v>
      </c>
      <c r="CJ45" s="1409"/>
      <c r="CK45" s="1409"/>
      <c r="CL45" s="1409"/>
      <c r="CM45" s="1410"/>
    </row>
    <row r="46" spans="1:91" ht="20.100000000000001" customHeight="1">
      <c r="A46" s="96"/>
      <c r="B46" s="107"/>
      <c r="C46" s="845"/>
      <c r="D46" s="845"/>
      <c r="E46" s="845"/>
      <c r="F46" s="845"/>
      <c r="H46" s="845"/>
      <c r="I46" s="845"/>
      <c r="J46" s="845"/>
      <c r="K46" s="845"/>
      <c r="L46" s="846"/>
      <c r="M46" s="299"/>
      <c r="N46" s="299"/>
    </row>
    <row r="47" spans="1:91" ht="20.100000000000001" customHeight="1">
      <c r="A47" s="96"/>
      <c r="B47" s="107"/>
      <c r="C47" s="845"/>
      <c r="D47" s="845"/>
      <c r="E47" s="845"/>
      <c r="F47" s="845"/>
      <c r="H47" s="845"/>
      <c r="I47" s="845"/>
      <c r="J47" s="845"/>
      <c r="K47" s="845"/>
      <c r="L47" s="846"/>
      <c r="M47" s="299"/>
      <c r="N47" s="299"/>
    </row>
    <row r="48" spans="1:91" ht="20.100000000000001" customHeight="1" thickBot="1">
      <c r="A48" s="96"/>
      <c r="B48" s="111"/>
      <c r="C48" s="110"/>
      <c r="D48" s="110"/>
      <c r="E48" s="110"/>
      <c r="F48" s="110"/>
      <c r="G48" s="110"/>
      <c r="H48" s="110"/>
      <c r="I48" s="110"/>
      <c r="J48" s="110"/>
      <c r="K48" s="110"/>
      <c r="L48" s="843"/>
      <c r="M48" s="299"/>
      <c r="N48" s="299"/>
    </row>
    <row r="49" spans="1:14" ht="20.100000000000001" customHeight="1">
      <c r="A49" s="299"/>
      <c r="B49" s="1418" t="s">
        <v>812</v>
      </c>
      <c r="C49" s="1418"/>
      <c r="D49" s="1418"/>
      <c r="E49" s="1418"/>
      <c r="F49" s="1418"/>
      <c r="G49" s="1418"/>
      <c r="H49" s="1418"/>
      <c r="I49" s="1418"/>
      <c r="J49" s="1418"/>
      <c r="K49" s="1418"/>
      <c r="L49" s="1418"/>
      <c r="M49" s="299"/>
      <c r="N49" s="299"/>
    </row>
    <row r="50" spans="1:14" ht="20.100000000000001" customHeight="1">
      <c r="L50" s="371" t="str">
        <f>様式7!$F$4</f>
        <v>○○○○○○○○○○○ＥＳＣＯ事業</v>
      </c>
    </row>
  </sheetData>
  <mergeCells count="167">
    <mergeCell ref="S34:W36"/>
    <mergeCell ref="X34:AC34"/>
    <mergeCell ref="AD34:CH34"/>
    <mergeCell ref="CI34:CM36"/>
    <mergeCell ref="X35:AC36"/>
    <mergeCell ref="AD35:AH36"/>
    <mergeCell ref="AI35:AL36"/>
    <mergeCell ref="AM35:AP36"/>
    <mergeCell ref="BS35:BV36"/>
    <mergeCell ref="BW35:BZ36"/>
    <mergeCell ref="CA35:CD36"/>
    <mergeCell ref="CE35:CH36"/>
    <mergeCell ref="BG35:BJ36"/>
    <mergeCell ref="BK35:BN36"/>
    <mergeCell ref="BO35:BR36"/>
    <mergeCell ref="X37:AC37"/>
    <mergeCell ref="AD37:AH37"/>
    <mergeCell ref="AI37:AL37"/>
    <mergeCell ref="AM37:AP37"/>
    <mergeCell ref="AQ37:AV37"/>
    <mergeCell ref="AW37:BB37"/>
    <mergeCell ref="AQ35:AV36"/>
    <mergeCell ref="AW35:BB36"/>
    <mergeCell ref="BC35:BF36"/>
    <mergeCell ref="BG38:BJ38"/>
    <mergeCell ref="CA37:CD37"/>
    <mergeCell ref="CE37:CH37"/>
    <mergeCell ref="CI37:CM37"/>
    <mergeCell ref="X38:AC38"/>
    <mergeCell ref="AD38:AH38"/>
    <mergeCell ref="AI38:AL38"/>
    <mergeCell ref="AM38:AP38"/>
    <mergeCell ref="AQ38:AV38"/>
    <mergeCell ref="AW38:BB38"/>
    <mergeCell ref="BC38:BF38"/>
    <mergeCell ref="BC37:BF37"/>
    <mergeCell ref="BG37:BJ37"/>
    <mergeCell ref="BK37:BN37"/>
    <mergeCell ref="BO37:BR37"/>
    <mergeCell ref="BS37:BV37"/>
    <mergeCell ref="BW37:BZ37"/>
    <mergeCell ref="CE38:CH38"/>
    <mergeCell ref="CI38:CM38"/>
    <mergeCell ref="BK38:BN38"/>
    <mergeCell ref="BO38:BR38"/>
    <mergeCell ref="BS38:BV38"/>
    <mergeCell ref="BW38:BZ38"/>
    <mergeCell ref="CA38:CD38"/>
    <mergeCell ref="CI39:CM39"/>
    <mergeCell ref="X40:AC40"/>
    <mergeCell ref="AD40:AH40"/>
    <mergeCell ref="AI40:AL40"/>
    <mergeCell ref="AM40:AP40"/>
    <mergeCell ref="AQ40:AV40"/>
    <mergeCell ref="AW40:BB40"/>
    <mergeCell ref="BC40:BF40"/>
    <mergeCell ref="BG40:BJ40"/>
    <mergeCell ref="BK40:BN40"/>
    <mergeCell ref="BK39:BN39"/>
    <mergeCell ref="BO39:BR39"/>
    <mergeCell ref="BS39:BV39"/>
    <mergeCell ref="BW39:BZ39"/>
    <mergeCell ref="CA39:CD39"/>
    <mergeCell ref="CE39:CH39"/>
    <mergeCell ref="X39:AC39"/>
    <mergeCell ref="AD39:AH39"/>
    <mergeCell ref="AI39:AL39"/>
    <mergeCell ref="AM39:AP39"/>
    <mergeCell ref="AQ39:AV39"/>
    <mergeCell ref="AW39:BB39"/>
    <mergeCell ref="BC39:BF39"/>
    <mergeCell ref="BG39:BJ39"/>
    <mergeCell ref="CI42:CM42"/>
    <mergeCell ref="BO40:BR40"/>
    <mergeCell ref="BS40:BV40"/>
    <mergeCell ref="BW40:BZ40"/>
    <mergeCell ref="CA40:CD40"/>
    <mergeCell ref="CE40:CH40"/>
    <mergeCell ref="CI40:CM40"/>
    <mergeCell ref="BK42:BN42"/>
    <mergeCell ref="BO42:BR42"/>
    <mergeCell ref="BS42:BV42"/>
    <mergeCell ref="BW42:BZ42"/>
    <mergeCell ref="CA42:CD42"/>
    <mergeCell ref="BG42:BJ42"/>
    <mergeCell ref="CA41:CD41"/>
    <mergeCell ref="CE41:CH41"/>
    <mergeCell ref="CI41:CM41"/>
    <mergeCell ref="X42:AC42"/>
    <mergeCell ref="AD42:AH42"/>
    <mergeCell ref="AI42:AL42"/>
    <mergeCell ref="AM42:AP42"/>
    <mergeCell ref="AQ42:AV42"/>
    <mergeCell ref="AW42:BB42"/>
    <mergeCell ref="BC42:BF42"/>
    <mergeCell ref="BC41:BF41"/>
    <mergeCell ref="BG41:BJ41"/>
    <mergeCell ref="BK41:BN41"/>
    <mergeCell ref="BO41:BR41"/>
    <mergeCell ref="BS41:BV41"/>
    <mergeCell ref="BW41:BZ41"/>
    <mergeCell ref="X41:AC41"/>
    <mergeCell ref="AD41:AH41"/>
    <mergeCell ref="AI41:AL41"/>
    <mergeCell ref="AM41:AP41"/>
    <mergeCell ref="AQ41:AV41"/>
    <mergeCell ref="AW41:BB41"/>
    <mergeCell ref="CE42:CH42"/>
    <mergeCell ref="BS44:BV44"/>
    <mergeCell ref="BW44:BZ44"/>
    <mergeCell ref="CA44:CD44"/>
    <mergeCell ref="CE44:CH44"/>
    <mergeCell ref="X44:AC44"/>
    <mergeCell ref="AD44:AH44"/>
    <mergeCell ref="BC44:BF44"/>
    <mergeCell ref="BG44:BJ44"/>
    <mergeCell ref="AI44:AL44"/>
    <mergeCell ref="AM44:AP44"/>
    <mergeCell ref="AQ44:AV44"/>
    <mergeCell ref="AW44:BB44"/>
    <mergeCell ref="B49:L49"/>
    <mergeCell ref="AW45:BB45"/>
    <mergeCell ref="BC45:BF45"/>
    <mergeCell ref="BG45:BJ45"/>
    <mergeCell ref="BK45:BN45"/>
    <mergeCell ref="BO45:BR45"/>
    <mergeCell ref="BS45:BV45"/>
    <mergeCell ref="S45:W45"/>
    <mergeCell ref="X45:AC45"/>
    <mergeCell ref="AD45:AH45"/>
    <mergeCell ref="AI45:AL45"/>
    <mergeCell ref="AM45:AP45"/>
    <mergeCell ref="AQ45:AV45"/>
    <mergeCell ref="D44:E44"/>
    <mergeCell ref="D43:E43"/>
    <mergeCell ref="BO43:BR43"/>
    <mergeCell ref="BS43:BV43"/>
    <mergeCell ref="BW43:BZ43"/>
    <mergeCell ref="CA43:CD43"/>
    <mergeCell ref="CE43:CH43"/>
    <mergeCell ref="CI43:CM43"/>
    <mergeCell ref="BW45:BZ45"/>
    <mergeCell ref="CA45:CD45"/>
    <mergeCell ref="CE45:CH45"/>
    <mergeCell ref="CI45:CM45"/>
    <mergeCell ref="CI44:CM44"/>
    <mergeCell ref="X43:AC43"/>
    <mergeCell ref="AD43:AH43"/>
    <mergeCell ref="AI43:AL43"/>
    <mergeCell ref="AM43:AP43"/>
    <mergeCell ref="AQ43:AV43"/>
    <mergeCell ref="AW43:BB43"/>
    <mergeCell ref="BC43:BF43"/>
    <mergeCell ref="BG43:BJ43"/>
    <mergeCell ref="BK43:BN43"/>
    <mergeCell ref="BK44:BN44"/>
    <mergeCell ref="BO44:BR44"/>
    <mergeCell ref="B2:L2"/>
    <mergeCell ref="D35:E35"/>
    <mergeCell ref="F34:G34"/>
    <mergeCell ref="H34:I34"/>
    <mergeCell ref="D34:E34"/>
    <mergeCell ref="D36:D40"/>
    <mergeCell ref="D41:E41"/>
    <mergeCell ref="D42:E42"/>
    <mergeCell ref="J34:K34"/>
    <mergeCell ref="B4:C4"/>
  </mergeCells>
  <phoneticPr fontId="5"/>
  <pageMargins left="0.78740157480314965" right="0" top="0.47244094488188981" bottom="0" header="0.51181102362204722" footer="0.51181102362204722"/>
  <pageSetup paperSize="9" scale="85"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D48"/>
  <sheetViews>
    <sheetView view="pageBreakPreview" zoomScaleNormal="100" zoomScaleSheetLayoutView="100" workbookViewId="0">
      <selection activeCell="D46" sqref="D46"/>
    </sheetView>
  </sheetViews>
  <sheetFormatPr defaultRowHeight="13.5"/>
  <cols>
    <col min="1" max="1" width="15.75" style="116" customWidth="1"/>
    <col min="2" max="2" width="35.25" style="116" customWidth="1"/>
    <col min="3" max="3" width="33.75" style="116" customWidth="1"/>
    <col min="4" max="4" width="11.125" style="116" customWidth="1"/>
    <col min="5" max="256" width="9" style="116"/>
    <col min="257" max="257" width="15.75" style="116" customWidth="1"/>
    <col min="258" max="258" width="33.625" style="116" customWidth="1"/>
    <col min="259" max="259" width="33.75" style="116" customWidth="1"/>
    <col min="260" max="260" width="11.125" style="116" customWidth="1"/>
    <col min="261" max="512" width="9" style="116"/>
    <col min="513" max="513" width="15.75" style="116" customWidth="1"/>
    <col min="514" max="514" width="33.625" style="116" customWidth="1"/>
    <col min="515" max="515" width="33.75" style="116" customWidth="1"/>
    <col min="516" max="516" width="11.125" style="116" customWidth="1"/>
    <col min="517" max="768" width="9" style="116"/>
    <col min="769" max="769" width="15.75" style="116" customWidth="1"/>
    <col min="770" max="770" width="33.625" style="116" customWidth="1"/>
    <col min="771" max="771" width="33.75" style="116" customWidth="1"/>
    <col min="772" max="772" width="11.125" style="116" customWidth="1"/>
    <col min="773" max="1024" width="9" style="116"/>
    <col min="1025" max="1025" width="15.75" style="116" customWidth="1"/>
    <col min="1026" max="1026" width="33.625" style="116" customWidth="1"/>
    <col min="1027" max="1027" width="33.75" style="116" customWidth="1"/>
    <col min="1028" max="1028" width="11.125" style="116" customWidth="1"/>
    <col min="1029" max="1280" width="9" style="116"/>
    <col min="1281" max="1281" width="15.75" style="116" customWidth="1"/>
    <col min="1282" max="1282" width="33.625" style="116" customWidth="1"/>
    <col min="1283" max="1283" width="33.75" style="116" customWidth="1"/>
    <col min="1284" max="1284" width="11.125" style="116" customWidth="1"/>
    <col min="1285" max="1536" width="9" style="116"/>
    <col min="1537" max="1537" width="15.75" style="116" customWidth="1"/>
    <col min="1538" max="1538" width="33.625" style="116" customWidth="1"/>
    <col min="1539" max="1539" width="33.75" style="116" customWidth="1"/>
    <col min="1540" max="1540" width="11.125" style="116" customWidth="1"/>
    <col min="1541" max="1792" width="9" style="116"/>
    <col min="1793" max="1793" width="15.75" style="116" customWidth="1"/>
    <col min="1794" max="1794" width="33.625" style="116" customWidth="1"/>
    <col min="1795" max="1795" width="33.75" style="116" customWidth="1"/>
    <col min="1796" max="1796" width="11.125" style="116" customWidth="1"/>
    <col min="1797" max="2048" width="9" style="116"/>
    <col min="2049" max="2049" width="15.75" style="116" customWidth="1"/>
    <col min="2050" max="2050" width="33.625" style="116" customWidth="1"/>
    <col min="2051" max="2051" width="33.75" style="116" customWidth="1"/>
    <col min="2052" max="2052" width="11.125" style="116" customWidth="1"/>
    <col min="2053" max="2304" width="9" style="116"/>
    <col min="2305" max="2305" width="15.75" style="116" customWidth="1"/>
    <col min="2306" max="2306" width="33.625" style="116" customWidth="1"/>
    <col min="2307" max="2307" width="33.75" style="116" customWidth="1"/>
    <col min="2308" max="2308" width="11.125" style="116" customWidth="1"/>
    <col min="2309" max="2560" width="9" style="116"/>
    <col min="2561" max="2561" width="15.75" style="116" customWidth="1"/>
    <col min="2562" max="2562" width="33.625" style="116" customWidth="1"/>
    <col min="2563" max="2563" width="33.75" style="116" customWidth="1"/>
    <col min="2564" max="2564" width="11.125" style="116" customWidth="1"/>
    <col min="2565" max="2816" width="9" style="116"/>
    <col min="2817" max="2817" width="15.75" style="116" customWidth="1"/>
    <col min="2818" max="2818" width="33.625" style="116" customWidth="1"/>
    <col min="2819" max="2819" width="33.75" style="116" customWidth="1"/>
    <col min="2820" max="2820" width="11.125" style="116" customWidth="1"/>
    <col min="2821" max="3072" width="9" style="116"/>
    <col min="3073" max="3073" width="15.75" style="116" customWidth="1"/>
    <col min="3074" max="3074" width="33.625" style="116" customWidth="1"/>
    <col min="3075" max="3075" width="33.75" style="116" customWidth="1"/>
    <col min="3076" max="3076" width="11.125" style="116" customWidth="1"/>
    <col min="3077" max="3328" width="9" style="116"/>
    <col min="3329" max="3329" width="15.75" style="116" customWidth="1"/>
    <col min="3330" max="3330" width="33.625" style="116" customWidth="1"/>
    <col min="3331" max="3331" width="33.75" style="116" customWidth="1"/>
    <col min="3332" max="3332" width="11.125" style="116" customWidth="1"/>
    <col min="3333" max="3584" width="9" style="116"/>
    <col min="3585" max="3585" width="15.75" style="116" customWidth="1"/>
    <col min="3586" max="3586" width="33.625" style="116" customWidth="1"/>
    <col min="3587" max="3587" width="33.75" style="116" customWidth="1"/>
    <col min="3588" max="3588" width="11.125" style="116" customWidth="1"/>
    <col min="3589" max="3840" width="9" style="116"/>
    <col min="3841" max="3841" width="15.75" style="116" customWidth="1"/>
    <col min="3842" max="3842" width="33.625" style="116" customWidth="1"/>
    <col min="3843" max="3843" width="33.75" style="116" customWidth="1"/>
    <col min="3844" max="3844" width="11.125" style="116" customWidth="1"/>
    <col min="3845" max="4096" width="9" style="116"/>
    <col min="4097" max="4097" width="15.75" style="116" customWidth="1"/>
    <col min="4098" max="4098" width="33.625" style="116" customWidth="1"/>
    <col min="4099" max="4099" width="33.75" style="116" customWidth="1"/>
    <col min="4100" max="4100" width="11.125" style="116" customWidth="1"/>
    <col min="4101" max="4352" width="9" style="116"/>
    <col min="4353" max="4353" width="15.75" style="116" customWidth="1"/>
    <col min="4354" max="4354" width="33.625" style="116" customWidth="1"/>
    <col min="4355" max="4355" width="33.75" style="116" customWidth="1"/>
    <col min="4356" max="4356" width="11.125" style="116" customWidth="1"/>
    <col min="4357" max="4608" width="9" style="116"/>
    <col min="4609" max="4609" width="15.75" style="116" customWidth="1"/>
    <col min="4610" max="4610" width="33.625" style="116" customWidth="1"/>
    <col min="4611" max="4611" width="33.75" style="116" customWidth="1"/>
    <col min="4612" max="4612" width="11.125" style="116" customWidth="1"/>
    <col min="4613" max="4864" width="9" style="116"/>
    <col min="4865" max="4865" width="15.75" style="116" customWidth="1"/>
    <col min="4866" max="4866" width="33.625" style="116" customWidth="1"/>
    <col min="4867" max="4867" width="33.75" style="116" customWidth="1"/>
    <col min="4868" max="4868" width="11.125" style="116" customWidth="1"/>
    <col min="4869" max="5120" width="9" style="116"/>
    <col min="5121" max="5121" width="15.75" style="116" customWidth="1"/>
    <col min="5122" max="5122" width="33.625" style="116" customWidth="1"/>
    <col min="5123" max="5123" width="33.75" style="116" customWidth="1"/>
    <col min="5124" max="5124" width="11.125" style="116" customWidth="1"/>
    <col min="5125" max="5376" width="9" style="116"/>
    <col min="5377" max="5377" width="15.75" style="116" customWidth="1"/>
    <col min="5378" max="5378" width="33.625" style="116" customWidth="1"/>
    <col min="5379" max="5379" width="33.75" style="116" customWidth="1"/>
    <col min="5380" max="5380" width="11.125" style="116" customWidth="1"/>
    <col min="5381" max="5632" width="9" style="116"/>
    <col min="5633" max="5633" width="15.75" style="116" customWidth="1"/>
    <col min="5634" max="5634" width="33.625" style="116" customWidth="1"/>
    <col min="5635" max="5635" width="33.75" style="116" customWidth="1"/>
    <col min="5636" max="5636" width="11.125" style="116" customWidth="1"/>
    <col min="5637" max="5888" width="9" style="116"/>
    <col min="5889" max="5889" width="15.75" style="116" customWidth="1"/>
    <col min="5890" max="5890" width="33.625" style="116" customWidth="1"/>
    <col min="5891" max="5891" width="33.75" style="116" customWidth="1"/>
    <col min="5892" max="5892" width="11.125" style="116" customWidth="1"/>
    <col min="5893" max="6144" width="9" style="116"/>
    <col min="6145" max="6145" width="15.75" style="116" customWidth="1"/>
    <col min="6146" max="6146" width="33.625" style="116" customWidth="1"/>
    <col min="6147" max="6147" width="33.75" style="116" customWidth="1"/>
    <col min="6148" max="6148" width="11.125" style="116" customWidth="1"/>
    <col min="6149" max="6400" width="9" style="116"/>
    <col min="6401" max="6401" width="15.75" style="116" customWidth="1"/>
    <col min="6402" max="6402" width="33.625" style="116" customWidth="1"/>
    <col min="6403" max="6403" width="33.75" style="116" customWidth="1"/>
    <col min="6404" max="6404" width="11.125" style="116" customWidth="1"/>
    <col min="6405" max="6656" width="9" style="116"/>
    <col min="6657" max="6657" width="15.75" style="116" customWidth="1"/>
    <col min="6658" max="6658" width="33.625" style="116" customWidth="1"/>
    <col min="6659" max="6659" width="33.75" style="116" customWidth="1"/>
    <col min="6660" max="6660" width="11.125" style="116" customWidth="1"/>
    <col min="6661" max="6912" width="9" style="116"/>
    <col min="6913" max="6913" width="15.75" style="116" customWidth="1"/>
    <col min="6914" max="6914" width="33.625" style="116" customWidth="1"/>
    <col min="6915" max="6915" width="33.75" style="116" customWidth="1"/>
    <col min="6916" max="6916" width="11.125" style="116" customWidth="1"/>
    <col min="6917" max="7168" width="9" style="116"/>
    <col min="7169" max="7169" width="15.75" style="116" customWidth="1"/>
    <col min="7170" max="7170" width="33.625" style="116" customWidth="1"/>
    <col min="7171" max="7171" width="33.75" style="116" customWidth="1"/>
    <col min="7172" max="7172" width="11.125" style="116" customWidth="1"/>
    <col min="7173" max="7424" width="9" style="116"/>
    <col min="7425" max="7425" width="15.75" style="116" customWidth="1"/>
    <col min="7426" max="7426" width="33.625" style="116" customWidth="1"/>
    <col min="7427" max="7427" width="33.75" style="116" customWidth="1"/>
    <col min="7428" max="7428" width="11.125" style="116" customWidth="1"/>
    <col min="7429" max="7680" width="9" style="116"/>
    <col min="7681" max="7681" width="15.75" style="116" customWidth="1"/>
    <col min="7682" max="7682" width="33.625" style="116" customWidth="1"/>
    <col min="7683" max="7683" width="33.75" style="116" customWidth="1"/>
    <col min="7684" max="7684" width="11.125" style="116" customWidth="1"/>
    <col min="7685" max="7936" width="9" style="116"/>
    <col min="7937" max="7937" width="15.75" style="116" customWidth="1"/>
    <col min="7938" max="7938" width="33.625" style="116" customWidth="1"/>
    <col min="7939" max="7939" width="33.75" style="116" customWidth="1"/>
    <col min="7940" max="7940" width="11.125" style="116" customWidth="1"/>
    <col min="7941" max="8192" width="9" style="116"/>
    <col min="8193" max="8193" width="15.75" style="116" customWidth="1"/>
    <col min="8194" max="8194" width="33.625" style="116" customWidth="1"/>
    <col min="8195" max="8195" width="33.75" style="116" customWidth="1"/>
    <col min="8196" max="8196" width="11.125" style="116" customWidth="1"/>
    <col min="8197" max="8448" width="9" style="116"/>
    <col min="8449" max="8449" width="15.75" style="116" customWidth="1"/>
    <col min="8450" max="8450" width="33.625" style="116" customWidth="1"/>
    <col min="8451" max="8451" width="33.75" style="116" customWidth="1"/>
    <col min="8452" max="8452" width="11.125" style="116" customWidth="1"/>
    <col min="8453" max="8704" width="9" style="116"/>
    <col min="8705" max="8705" width="15.75" style="116" customWidth="1"/>
    <col min="8706" max="8706" width="33.625" style="116" customWidth="1"/>
    <col min="8707" max="8707" width="33.75" style="116" customWidth="1"/>
    <col min="8708" max="8708" width="11.125" style="116" customWidth="1"/>
    <col min="8709" max="8960" width="9" style="116"/>
    <col min="8961" max="8961" width="15.75" style="116" customWidth="1"/>
    <col min="8962" max="8962" width="33.625" style="116" customWidth="1"/>
    <col min="8963" max="8963" width="33.75" style="116" customWidth="1"/>
    <col min="8964" max="8964" width="11.125" style="116" customWidth="1"/>
    <col min="8965" max="9216" width="9" style="116"/>
    <col min="9217" max="9217" width="15.75" style="116" customWidth="1"/>
    <col min="9218" max="9218" width="33.625" style="116" customWidth="1"/>
    <col min="9219" max="9219" width="33.75" style="116" customWidth="1"/>
    <col min="9220" max="9220" width="11.125" style="116" customWidth="1"/>
    <col min="9221" max="9472" width="9" style="116"/>
    <col min="9473" max="9473" width="15.75" style="116" customWidth="1"/>
    <col min="9474" max="9474" width="33.625" style="116" customWidth="1"/>
    <col min="9475" max="9475" width="33.75" style="116" customWidth="1"/>
    <col min="9476" max="9476" width="11.125" style="116" customWidth="1"/>
    <col min="9477" max="9728" width="9" style="116"/>
    <col min="9729" max="9729" width="15.75" style="116" customWidth="1"/>
    <col min="9730" max="9730" width="33.625" style="116" customWidth="1"/>
    <col min="9731" max="9731" width="33.75" style="116" customWidth="1"/>
    <col min="9732" max="9732" width="11.125" style="116" customWidth="1"/>
    <col min="9733" max="9984" width="9" style="116"/>
    <col min="9985" max="9985" width="15.75" style="116" customWidth="1"/>
    <col min="9986" max="9986" width="33.625" style="116" customWidth="1"/>
    <col min="9987" max="9987" width="33.75" style="116" customWidth="1"/>
    <col min="9988" max="9988" width="11.125" style="116" customWidth="1"/>
    <col min="9989" max="10240" width="9" style="116"/>
    <col min="10241" max="10241" width="15.75" style="116" customWidth="1"/>
    <col min="10242" max="10242" width="33.625" style="116" customWidth="1"/>
    <col min="10243" max="10243" width="33.75" style="116" customWidth="1"/>
    <col min="10244" max="10244" width="11.125" style="116" customWidth="1"/>
    <col min="10245" max="10496" width="9" style="116"/>
    <col min="10497" max="10497" width="15.75" style="116" customWidth="1"/>
    <col min="10498" max="10498" width="33.625" style="116" customWidth="1"/>
    <col min="10499" max="10499" width="33.75" style="116" customWidth="1"/>
    <col min="10500" max="10500" width="11.125" style="116" customWidth="1"/>
    <col min="10501" max="10752" width="9" style="116"/>
    <col min="10753" max="10753" width="15.75" style="116" customWidth="1"/>
    <col min="10754" max="10754" width="33.625" style="116" customWidth="1"/>
    <col min="10755" max="10755" width="33.75" style="116" customWidth="1"/>
    <col min="10756" max="10756" width="11.125" style="116" customWidth="1"/>
    <col min="10757" max="11008" width="9" style="116"/>
    <col min="11009" max="11009" width="15.75" style="116" customWidth="1"/>
    <col min="11010" max="11010" width="33.625" style="116" customWidth="1"/>
    <col min="11011" max="11011" width="33.75" style="116" customWidth="1"/>
    <col min="11012" max="11012" width="11.125" style="116" customWidth="1"/>
    <col min="11013" max="11264" width="9" style="116"/>
    <col min="11265" max="11265" width="15.75" style="116" customWidth="1"/>
    <col min="11266" max="11266" width="33.625" style="116" customWidth="1"/>
    <col min="11267" max="11267" width="33.75" style="116" customWidth="1"/>
    <col min="11268" max="11268" width="11.125" style="116" customWidth="1"/>
    <col min="11269" max="11520" width="9" style="116"/>
    <col min="11521" max="11521" width="15.75" style="116" customWidth="1"/>
    <col min="11522" max="11522" width="33.625" style="116" customWidth="1"/>
    <col min="11523" max="11523" width="33.75" style="116" customWidth="1"/>
    <col min="11524" max="11524" width="11.125" style="116" customWidth="1"/>
    <col min="11525" max="11776" width="9" style="116"/>
    <col min="11777" max="11777" width="15.75" style="116" customWidth="1"/>
    <col min="11778" max="11778" width="33.625" style="116" customWidth="1"/>
    <col min="11779" max="11779" width="33.75" style="116" customWidth="1"/>
    <col min="11780" max="11780" width="11.125" style="116" customWidth="1"/>
    <col min="11781" max="12032" width="9" style="116"/>
    <col min="12033" max="12033" width="15.75" style="116" customWidth="1"/>
    <col min="12034" max="12034" width="33.625" style="116" customWidth="1"/>
    <col min="12035" max="12035" width="33.75" style="116" customWidth="1"/>
    <col min="12036" max="12036" width="11.125" style="116" customWidth="1"/>
    <col min="12037" max="12288" width="9" style="116"/>
    <col min="12289" max="12289" width="15.75" style="116" customWidth="1"/>
    <col min="12290" max="12290" width="33.625" style="116" customWidth="1"/>
    <col min="12291" max="12291" width="33.75" style="116" customWidth="1"/>
    <col min="12292" max="12292" width="11.125" style="116" customWidth="1"/>
    <col min="12293" max="12544" width="9" style="116"/>
    <col min="12545" max="12545" width="15.75" style="116" customWidth="1"/>
    <col min="12546" max="12546" width="33.625" style="116" customWidth="1"/>
    <col min="12547" max="12547" width="33.75" style="116" customWidth="1"/>
    <col min="12548" max="12548" width="11.125" style="116" customWidth="1"/>
    <col min="12549" max="12800" width="9" style="116"/>
    <col min="12801" max="12801" width="15.75" style="116" customWidth="1"/>
    <col min="12802" max="12802" width="33.625" style="116" customWidth="1"/>
    <col min="12803" max="12803" width="33.75" style="116" customWidth="1"/>
    <col min="12804" max="12804" width="11.125" style="116" customWidth="1"/>
    <col min="12805" max="13056" width="9" style="116"/>
    <col min="13057" max="13057" width="15.75" style="116" customWidth="1"/>
    <col min="13058" max="13058" width="33.625" style="116" customWidth="1"/>
    <col min="13059" max="13059" width="33.75" style="116" customWidth="1"/>
    <col min="13060" max="13060" width="11.125" style="116" customWidth="1"/>
    <col min="13061" max="13312" width="9" style="116"/>
    <col min="13313" max="13313" width="15.75" style="116" customWidth="1"/>
    <col min="13314" max="13314" width="33.625" style="116" customWidth="1"/>
    <col min="13315" max="13315" width="33.75" style="116" customWidth="1"/>
    <col min="13316" max="13316" width="11.125" style="116" customWidth="1"/>
    <col min="13317" max="13568" width="9" style="116"/>
    <col min="13569" max="13569" width="15.75" style="116" customWidth="1"/>
    <col min="13570" max="13570" width="33.625" style="116" customWidth="1"/>
    <col min="13571" max="13571" width="33.75" style="116" customWidth="1"/>
    <col min="13572" max="13572" width="11.125" style="116" customWidth="1"/>
    <col min="13573" max="13824" width="9" style="116"/>
    <col min="13825" max="13825" width="15.75" style="116" customWidth="1"/>
    <col min="13826" max="13826" width="33.625" style="116" customWidth="1"/>
    <col min="13827" max="13827" width="33.75" style="116" customWidth="1"/>
    <col min="13828" max="13828" width="11.125" style="116" customWidth="1"/>
    <col min="13829" max="14080" width="9" style="116"/>
    <col min="14081" max="14081" width="15.75" style="116" customWidth="1"/>
    <col min="14082" max="14082" width="33.625" style="116" customWidth="1"/>
    <col min="14083" max="14083" width="33.75" style="116" customWidth="1"/>
    <col min="14084" max="14084" width="11.125" style="116" customWidth="1"/>
    <col min="14085" max="14336" width="9" style="116"/>
    <col min="14337" max="14337" width="15.75" style="116" customWidth="1"/>
    <col min="14338" max="14338" width="33.625" style="116" customWidth="1"/>
    <col min="14339" max="14339" width="33.75" style="116" customWidth="1"/>
    <col min="14340" max="14340" width="11.125" style="116" customWidth="1"/>
    <col min="14341" max="14592" width="9" style="116"/>
    <col min="14593" max="14593" width="15.75" style="116" customWidth="1"/>
    <col min="14594" max="14594" width="33.625" style="116" customWidth="1"/>
    <col min="14595" max="14595" width="33.75" style="116" customWidth="1"/>
    <col min="14596" max="14596" width="11.125" style="116" customWidth="1"/>
    <col min="14597" max="14848" width="9" style="116"/>
    <col min="14849" max="14849" width="15.75" style="116" customWidth="1"/>
    <col min="14850" max="14850" width="33.625" style="116" customWidth="1"/>
    <col min="14851" max="14851" width="33.75" style="116" customWidth="1"/>
    <col min="14852" max="14852" width="11.125" style="116" customWidth="1"/>
    <col min="14853" max="15104" width="9" style="116"/>
    <col min="15105" max="15105" width="15.75" style="116" customWidth="1"/>
    <col min="15106" max="15106" width="33.625" style="116" customWidth="1"/>
    <col min="15107" max="15107" width="33.75" style="116" customWidth="1"/>
    <col min="15108" max="15108" width="11.125" style="116" customWidth="1"/>
    <col min="15109" max="15360" width="9" style="116"/>
    <col min="15361" max="15361" width="15.75" style="116" customWidth="1"/>
    <col min="15362" max="15362" width="33.625" style="116" customWidth="1"/>
    <col min="15363" max="15363" width="33.75" style="116" customWidth="1"/>
    <col min="15364" max="15364" width="11.125" style="116" customWidth="1"/>
    <col min="15365" max="15616" width="9" style="116"/>
    <col min="15617" max="15617" width="15.75" style="116" customWidth="1"/>
    <col min="15618" max="15618" width="33.625" style="116" customWidth="1"/>
    <col min="15619" max="15619" width="33.75" style="116" customWidth="1"/>
    <col min="15620" max="15620" width="11.125" style="116" customWidth="1"/>
    <col min="15621" max="15872" width="9" style="116"/>
    <col min="15873" max="15873" width="15.75" style="116" customWidth="1"/>
    <col min="15874" max="15874" width="33.625" style="116" customWidth="1"/>
    <col min="15875" max="15875" width="33.75" style="116" customWidth="1"/>
    <col min="15876" max="15876" width="11.125" style="116" customWidth="1"/>
    <col min="15877" max="16128" width="9" style="116"/>
    <col min="16129" max="16129" width="15.75" style="116" customWidth="1"/>
    <col min="16130" max="16130" width="33.625" style="116" customWidth="1"/>
    <col min="16131" max="16131" width="33.75" style="116" customWidth="1"/>
    <col min="16132" max="16132" width="11.125" style="116" customWidth="1"/>
    <col min="16133" max="16384" width="9" style="116"/>
  </cols>
  <sheetData>
    <row r="1" spans="1:4">
      <c r="D1" s="117" t="s">
        <v>696</v>
      </c>
    </row>
    <row r="2" spans="1:4" ht="15" thickBot="1">
      <c r="A2" s="1505" t="s">
        <v>408</v>
      </c>
      <c r="B2" s="1505"/>
      <c r="C2" s="1505"/>
      <c r="D2" s="1505"/>
    </row>
    <row r="3" spans="1:4" ht="15" customHeight="1">
      <c r="A3" s="118" t="s">
        <v>100</v>
      </c>
      <c r="B3" s="1506"/>
      <c r="C3" s="1506"/>
      <c r="D3" s="1507"/>
    </row>
    <row r="4" spans="1:4" ht="15" customHeight="1" thickBot="1">
      <c r="A4" s="119" t="s">
        <v>101</v>
      </c>
      <c r="B4" s="1508"/>
      <c r="C4" s="1509"/>
      <c r="D4" s="1510"/>
    </row>
    <row r="5" spans="1:4" ht="15" customHeight="1" thickBot="1"/>
    <row r="6" spans="1:4" ht="15" customHeight="1" thickBot="1">
      <c r="A6" s="1511" t="s">
        <v>6</v>
      </c>
      <c r="B6" s="1512"/>
      <c r="C6" s="1513" t="s">
        <v>102</v>
      </c>
      <c r="D6" s="1514"/>
    </row>
    <row r="7" spans="1:4" ht="15" customHeight="1" thickTop="1">
      <c r="A7" s="1501" t="s">
        <v>103</v>
      </c>
      <c r="B7" s="1502"/>
      <c r="C7" s="1503" t="s">
        <v>104</v>
      </c>
      <c r="D7" s="1504"/>
    </row>
    <row r="8" spans="1:4" ht="15" customHeight="1">
      <c r="A8" s="1490" t="s">
        <v>105</v>
      </c>
      <c r="B8" s="1492"/>
      <c r="C8" s="1467" t="s">
        <v>274</v>
      </c>
      <c r="D8" s="1500"/>
    </row>
    <row r="9" spans="1:4" ht="30" customHeight="1">
      <c r="A9" s="1480" t="s">
        <v>106</v>
      </c>
      <c r="B9" s="1481"/>
      <c r="C9" s="1467" t="s">
        <v>275</v>
      </c>
      <c r="D9" s="1500"/>
    </row>
    <row r="10" spans="1:4" ht="15" customHeight="1">
      <c r="A10" s="1466" t="s">
        <v>107</v>
      </c>
      <c r="B10" s="1467"/>
      <c r="C10" s="1467" t="s">
        <v>108</v>
      </c>
      <c r="D10" s="1500"/>
    </row>
    <row r="11" spans="1:4" ht="15" customHeight="1">
      <c r="A11" s="1480" t="s">
        <v>109</v>
      </c>
      <c r="B11" s="1467"/>
      <c r="C11" s="1488" t="s">
        <v>276</v>
      </c>
      <c r="D11" s="1489"/>
    </row>
    <row r="12" spans="1:4" ht="15" customHeight="1">
      <c r="A12" s="1494" t="s">
        <v>110</v>
      </c>
      <c r="B12" s="1495"/>
      <c r="C12" s="1467" t="s">
        <v>111</v>
      </c>
      <c r="D12" s="1500"/>
    </row>
    <row r="13" spans="1:4" ht="15" customHeight="1">
      <c r="A13" s="1496"/>
      <c r="B13" s="1497"/>
      <c r="C13" s="1467" t="s">
        <v>112</v>
      </c>
      <c r="D13" s="1500"/>
    </row>
    <row r="14" spans="1:4" ht="15" customHeight="1">
      <c r="A14" s="1496"/>
      <c r="B14" s="1497"/>
      <c r="C14" s="1467" t="s">
        <v>113</v>
      </c>
      <c r="D14" s="1500"/>
    </row>
    <row r="15" spans="1:4" ht="15" customHeight="1">
      <c r="A15" s="1496"/>
      <c r="B15" s="1497"/>
      <c r="C15" s="1467" t="s">
        <v>114</v>
      </c>
      <c r="D15" s="1500"/>
    </row>
    <row r="16" spans="1:4" ht="15" customHeight="1">
      <c r="A16" s="1498"/>
      <c r="B16" s="1499"/>
      <c r="C16" s="1467" t="s">
        <v>115</v>
      </c>
      <c r="D16" s="1500"/>
    </row>
    <row r="17" spans="1:4" ht="15" customHeight="1">
      <c r="A17" s="1466" t="s">
        <v>116</v>
      </c>
      <c r="B17" s="1467"/>
      <c r="C17" s="1488" t="s">
        <v>277</v>
      </c>
      <c r="D17" s="1489"/>
    </row>
    <row r="18" spans="1:4" ht="30" customHeight="1">
      <c r="A18" s="1490" t="s">
        <v>433</v>
      </c>
      <c r="B18" s="1492"/>
      <c r="C18" s="1481" t="s">
        <v>117</v>
      </c>
      <c r="D18" s="1493"/>
    </row>
    <row r="19" spans="1:4" ht="15" customHeight="1">
      <c r="A19" s="1466" t="s">
        <v>118</v>
      </c>
      <c r="B19" s="1467"/>
      <c r="C19" s="1488" t="s">
        <v>278</v>
      </c>
      <c r="D19" s="1489"/>
    </row>
    <row r="20" spans="1:4" ht="15" customHeight="1">
      <c r="A20" s="1466" t="s">
        <v>119</v>
      </c>
      <c r="B20" s="1467"/>
      <c r="C20" s="1488" t="s">
        <v>279</v>
      </c>
      <c r="D20" s="1489"/>
    </row>
    <row r="21" spans="1:4" ht="15" customHeight="1">
      <c r="A21" s="1466" t="s">
        <v>120</v>
      </c>
      <c r="B21" s="1467"/>
      <c r="C21" s="1488" t="s">
        <v>280</v>
      </c>
      <c r="D21" s="1489"/>
    </row>
    <row r="22" spans="1:4" ht="30" customHeight="1">
      <c r="A22" s="1490" t="s">
        <v>434</v>
      </c>
      <c r="B22" s="1491"/>
      <c r="C22" s="1468"/>
      <c r="D22" s="1469"/>
    </row>
    <row r="23" spans="1:4" ht="45" customHeight="1">
      <c r="A23" s="1486" t="s">
        <v>435</v>
      </c>
      <c r="B23" s="1487"/>
      <c r="C23" s="1468" t="s">
        <v>121</v>
      </c>
      <c r="D23" s="1469"/>
    </row>
    <row r="24" spans="1:4" ht="15" customHeight="1">
      <c r="A24" s="1480" t="s">
        <v>122</v>
      </c>
      <c r="B24" s="1481"/>
      <c r="C24" s="1488" t="s">
        <v>281</v>
      </c>
      <c r="D24" s="1489"/>
    </row>
    <row r="25" spans="1:4" ht="15" customHeight="1">
      <c r="A25" s="1480" t="s">
        <v>123</v>
      </c>
      <c r="B25" s="1481"/>
      <c r="C25" s="1488" t="s">
        <v>124</v>
      </c>
      <c r="D25" s="1489"/>
    </row>
    <row r="26" spans="1:4" ht="15" customHeight="1">
      <c r="A26" s="1482" t="s">
        <v>125</v>
      </c>
      <c r="B26" s="1483"/>
      <c r="C26" s="1484" t="s">
        <v>282</v>
      </c>
      <c r="D26" s="1485"/>
    </row>
    <row r="27" spans="1:4" ht="75" customHeight="1">
      <c r="A27" s="1480" t="s">
        <v>439</v>
      </c>
      <c r="B27" s="1467"/>
      <c r="C27" s="1468" t="s">
        <v>121</v>
      </c>
      <c r="D27" s="1469"/>
    </row>
    <row r="28" spans="1:4" ht="60" customHeight="1">
      <c r="A28" s="1480" t="s">
        <v>436</v>
      </c>
      <c r="B28" s="1481"/>
      <c r="C28" s="1468" t="s">
        <v>121</v>
      </c>
      <c r="D28" s="1469"/>
    </row>
    <row r="29" spans="1:4" ht="30" customHeight="1">
      <c r="A29" s="1480" t="s">
        <v>126</v>
      </c>
      <c r="B29" s="1481"/>
      <c r="C29" s="1468" t="s">
        <v>121</v>
      </c>
      <c r="D29" s="1469"/>
    </row>
    <row r="30" spans="1:4" ht="45" customHeight="1">
      <c r="A30" s="1480" t="s">
        <v>127</v>
      </c>
      <c r="B30" s="1481"/>
      <c r="C30" s="1468" t="s">
        <v>121</v>
      </c>
      <c r="D30" s="1469"/>
    </row>
    <row r="31" spans="1:4" ht="45" customHeight="1">
      <c r="A31" s="1480" t="s">
        <v>437</v>
      </c>
      <c r="B31" s="1481"/>
      <c r="C31" s="1468" t="s">
        <v>121</v>
      </c>
      <c r="D31" s="1469"/>
    </row>
    <row r="32" spans="1:4" ht="15" customHeight="1">
      <c r="A32" s="1466" t="s">
        <v>128</v>
      </c>
      <c r="B32" s="1467"/>
      <c r="C32" s="1468" t="s">
        <v>129</v>
      </c>
      <c r="D32" s="1469"/>
    </row>
    <row r="33" spans="1:4" ht="15" customHeight="1">
      <c r="A33" s="120" t="s">
        <v>130</v>
      </c>
      <c r="B33" s="121"/>
      <c r="C33" s="1468" t="s">
        <v>129</v>
      </c>
      <c r="D33" s="1469"/>
    </row>
    <row r="34" spans="1:4" ht="15" customHeight="1">
      <c r="A34" s="1470" t="s">
        <v>438</v>
      </c>
      <c r="B34" s="1471"/>
      <c r="C34" s="1476" t="s">
        <v>131</v>
      </c>
      <c r="D34" s="1477"/>
    </row>
    <row r="35" spans="1:4" ht="15" customHeight="1">
      <c r="A35" s="1472"/>
      <c r="B35" s="1473"/>
      <c r="C35" s="1476" t="s">
        <v>132</v>
      </c>
      <c r="D35" s="1477"/>
    </row>
    <row r="36" spans="1:4" ht="15" customHeight="1">
      <c r="A36" s="1472"/>
      <c r="B36" s="1473"/>
      <c r="C36" s="1476" t="s">
        <v>133</v>
      </c>
      <c r="D36" s="1477"/>
    </row>
    <row r="37" spans="1:4" ht="15" customHeight="1">
      <c r="A37" s="1472"/>
      <c r="B37" s="1473"/>
      <c r="C37" s="1476" t="s">
        <v>134</v>
      </c>
      <c r="D37" s="1477"/>
    </row>
    <row r="38" spans="1:4" ht="15" customHeight="1">
      <c r="A38" s="1472"/>
      <c r="B38" s="1473"/>
      <c r="C38" s="1476" t="s">
        <v>135</v>
      </c>
      <c r="D38" s="1477"/>
    </row>
    <row r="39" spans="1:4" ht="15" customHeight="1" thickBot="1">
      <c r="A39" s="1474"/>
      <c r="B39" s="1475"/>
      <c r="C39" s="1478" t="s">
        <v>136</v>
      </c>
      <c r="D39" s="1479"/>
    </row>
    <row r="40" spans="1:4" ht="15" customHeight="1">
      <c r="A40" s="144" t="s">
        <v>283</v>
      </c>
      <c r="B40" s="144"/>
      <c r="C40" s="145"/>
    </row>
    <row r="41" spans="1:4" ht="15" customHeight="1">
      <c r="A41" s="1463" t="s">
        <v>284</v>
      </c>
      <c r="B41" s="1463"/>
      <c r="C41" s="1463"/>
      <c r="D41" s="1463"/>
    </row>
    <row r="42" spans="1:4" ht="15" customHeight="1">
      <c r="A42" s="1463" t="s">
        <v>285</v>
      </c>
      <c r="B42" s="1463"/>
      <c r="C42" s="1463"/>
      <c r="D42" s="1463"/>
    </row>
    <row r="43" spans="1:4" ht="15" customHeight="1">
      <c r="A43" s="1464" t="s">
        <v>702</v>
      </c>
      <c r="B43" s="1464"/>
      <c r="C43" s="1464"/>
      <c r="D43" s="1464"/>
    </row>
    <row r="44" spans="1:4" ht="15" customHeight="1"/>
    <row r="45" spans="1:4">
      <c r="A45" s="1465" t="s">
        <v>812</v>
      </c>
      <c r="B45" s="1465"/>
      <c r="C45" s="1465"/>
      <c r="D45" s="1465"/>
    </row>
    <row r="46" spans="1:4">
      <c r="C46" s="122"/>
      <c r="D46" s="372" t="str">
        <f>様式7!$F$4</f>
        <v>○○○○○○○○○○○ＥＳＣＯ事業</v>
      </c>
    </row>
    <row r="47" spans="1:4">
      <c r="C47" s="122"/>
    </row>
    <row r="48" spans="1:4">
      <c r="C48" s="122"/>
    </row>
  </sheetData>
  <mergeCells count="65">
    <mergeCell ref="A7:B7"/>
    <mergeCell ref="C7:D7"/>
    <mergeCell ref="A2:D2"/>
    <mergeCell ref="B3:D3"/>
    <mergeCell ref="B4:D4"/>
    <mergeCell ref="A6:B6"/>
    <mergeCell ref="C6:D6"/>
    <mergeCell ref="A8:B8"/>
    <mergeCell ref="C8:D8"/>
    <mergeCell ref="A9:B9"/>
    <mergeCell ref="C9:D9"/>
    <mergeCell ref="A10:B10"/>
    <mergeCell ref="C10:D10"/>
    <mergeCell ref="A11:B11"/>
    <mergeCell ref="C11:D11"/>
    <mergeCell ref="A12:B16"/>
    <mergeCell ref="C12:D12"/>
    <mergeCell ref="C13:D13"/>
    <mergeCell ref="C14:D14"/>
    <mergeCell ref="C15:D15"/>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41:D41"/>
    <mergeCell ref="A42:D42"/>
    <mergeCell ref="A43:D43"/>
    <mergeCell ref="A45:D45"/>
    <mergeCell ref="A32:B32"/>
    <mergeCell ref="C32:D32"/>
    <mergeCell ref="C33:D33"/>
    <mergeCell ref="A34:B39"/>
    <mergeCell ref="C34:D34"/>
    <mergeCell ref="C35:D35"/>
    <mergeCell ref="C36:D36"/>
    <mergeCell ref="C37:D37"/>
    <mergeCell ref="C38:D38"/>
    <mergeCell ref="C39:D39"/>
  </mergeCells>
  <phoneticPr fontId="5"/>
  <pageMargins left="0.70866141732283472" right="0" top="0.55118110236220474" bottom="0" header="0.31496062992125984" footer="0.31496062992125984"/>
  <pageSetup paperSize="9" scale="93" fitToWidth="0"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A1:P41"/>
  <sheetViews>
    <sheetView view="pageBreakPreview" zoomScale="90" zoomScaleNormal="70" zoomScaleSheetLayoutView="90" workbookViewId="0">
      <selection activeCell="A35" sqref="A35"/>
    </sheetView>
  </sheetViews>
  <sheetFormatPr defaultRowHeight="13.5"/>
  <cols>
    <col min="1" max="1" width="5.75" style="128" bestFit="1" customWidth="1"/>
    <col min="2" max="2" width="14" style="128" customWidth="1"/>
    <col min="3" max="3" width="15.25" style="128" customWidth="1"/>
    <col min="4" max="8" width="9.625" style="128" customWidth="1"/>
    <col min="9" max="9" width="19.625" style="128" customWidth="1"/>
    <col min="10" max="11" width="9.625" style="128" customWidth="1"/>
    <col min="12" max="12" width="12.125" style="123" customWidth="1"/>
    <col min="13" max="13" width="13.125" style="123" customWidth="1"/>
    <col min="14" max="14" width="9" style="123"/>
    <col min="15" max="15" width="22.75" style="123" bestFit="1" customWidth="1"/>
    <col min="16" max="16" width="16.625" style="123" bestFit="1" customWidth="1"/>
    <col min="17" max="256" width="9" style="123"/>
    <col min="257" max="257" width="5.75" style="123" bestFit="1" customWidth="1"/>
    <col min="258" max="258" width="11.875" style="123" bestFit="1" customWidth="1"/>
    <col min="259" max="259" width="22.75" style="123" bestFit="1" customWidth="1"/>
    <col min="260" max="264" width="9.625" style="123" customWidth="1"/>
    <col min="265" max="265" width="24.75" style="123" bestFit="1" customWidth="1"/>
    <col min="266" max="267" width="9.625" style="123" customWidth="1"/>
    <col min="268" max="268" width="54.125" style="123" customWidth="1"/>
    <col min="269" max="269" width="13.125" style="123" customWidth="1"/>
    <col min="270" max="270" width="9" style="123"/>
    <col min="271" max="271" width="22.75" style="123" bestFit="1" customWidth="1"/>
    <col min="272" max="272" width="16.625" style="123" bestFit="1" customWidth="1"/>
    <col min="273" max="512" width="9" style="123"/>
    <col min="513" max="513" width="5.75" style="123" bestFit="1" customWidth="1"/>
    <col min="514" max="514" width="11.875" style="123" bestFit="1" customWidth="1"/>
    <col min="515" max="515" width="22.75" style="123" bestFit="1" customWidth="1"/>
    <col min="516" max="520" width="9.625" style="123" customWidth="1"/>
    <col min="521" max="521" width="24.75" style="123" bestFit="1" customWidth="1"/>
    <col min="522" max="523" width="9.625" style="123" customWidth="1"/>
    <col min="524" max="524" width="54.125" style="123" customWidth="1"/>
    <col min="525" max="525" width="13.125" style="123" customWidth="1"/>
    <col min="526" max="526" width="9" style="123"/>
    <col min="527" max="527" width="22.75" style="123" bestFit="1" customWidth="1"/>
    <col min="528" max="528" width="16.625" style="123" bestFit="1" customWidth="1"/>
    <col min="529" max="768" width="9" style="123"/>
    <col min="769" max="769" width="5.75" style="123" bestFit="1" customWidth="1"/>
    <col min="770" max="770" width="11.875" style="123" bestFit="1" customWidth="1"/>
    <col min="771" max="771" width="22.75" style="123" bestFit="1" customWidth="1"/>
    <col min="772" max="776" width="9.625" style="123" customWidth="1"/>
    <col min="777" max="777" width="24.75" style="123" bestFit="1" customWidth="1"/>
    <col min="778" max="779" width="9.625" style="123" customWidth="1"/>
    <col min="780" max="780" width="54.125" style="123" customWidth="1"/>
    <col min="781" max="781" width="13.125" style="123" customWidth="1"/>
    <col min="782" max="782" width="9" style="123"/>
    <col min="783" max="783" width="22.75" style="123" bestFit="1" customWidth="1"/>
    <col min="784" max="784" width="16.625" style="123" bestFit="1" customWidth="1"/>
    <col min="785" max="1024" width="9" style="123"/>
    <col min="1025" max="1025" width="5.75" style="123" bestFit="1" customWidth="1"/>
    <col min="1026" max="1026" width="11.875" style="123" bestFit="1" customWidth="1"/>
    <col min="1027" max="1027" width="22.75" style="123" bestFit="1" customWidth="1"/>
    <col min="1028" max="1032" width="9.625" style="123" customWidth="1"/>
    <col min="1033" max="1033" width="24.75" style="123" bestFit="1" customWidth="1"/>
    <col min="1034" max="1035" width="9.625" style="123" customWidth="1"/>
    <col min="1036" max="1036" width="54.125" style="123" customWidth="1"/>
    <col min="1037" max="1037" width="13.125" style="123" customWidth="1"/>
    <col min="1038" max="1038" width="9" style="123"/>
    <col min="1039" max="1039" width="22.75" style="123" bestFit="1" customWidth="1"/>
    <col min="1040" max="1040" width="16.625" style="123" bestFit="1" customWidth="1"/>
    <col min="1041" max="1280" width="9" style="123"/>
    <col min="1281" max="1281" width="5.75" style="123" bestFit="1" customWidth="1"/>
    <col min="1282" max="1282" width="11.875" style="123" bestFit="1" customWidth="1"/>
    <col min="1283" max="1283" width="22.75" style="123" bestFit="1" customWidth="1"/>
    <col min="1284" max="1288" width="9.625" style="123" customWidth="1"/>
    <col min="1289" max="1289" width="24.75" style="123" bestFit="1" customWidth="1"/>
    <col min="1290" max="1291" width="9.625" style="123" customWidth="1"/>
    <col min="1292" max="1292" width="54.125" style="123" customWidth="1"/>
    <col min="1293" max="1293" width="13.125" style="123" customWidth="1"/>
    <col min="1294" max="1294" width="9" style="123"/>
    <col min="1295" max="1295" width="22.75" style="123" bestFit="1" customWidth="1"/>
    <col min="1296" max="1296" width="16.625" style="123" bestFit="1" customWidth="1"/>
    <col min="1297" max="1536" width="9" style="123"/>
    <col min="1537" max="1537" width="5.75" style="123" bestFit="1" customWidth="1"/>
    <col min="1538" max="1538" width="11.875" style="123" bestFit="1" customWidth="1"/>
    <col min="1539" max="1539" width="22.75" style="123" bestFit="1" customWidth="1"/>
    <col min="1540" max="1544" width="9.625" style="123" customWidth="1"/>
    <col min="1545" max="1545" width="24.75" style="123" bestFit="1" customWidth="1"/>
    <col min="1546" max="1547" width="9.625" style="123" customWidth="1"/>
    <col min="1548" max="1548" width="54.125" style="123" customWidth="1"/>
    <col min="1549" max="1549" width="13.125" style="123" customWidth="1"/>
    <col min="1550" max="1550" width="9" style="123"/>
    <col min="1551" max="1551" width="22.75" style="123" bestFit="1" customWidth="1"/>
    <col min="1552" max="1552" width="16.625" style="123" bestFit="1" customWidth="1"/>
    <col min="1553" max="1792" width="9" style="123"/>
    <col min="1793" max="1793" width="5.75" style="123" bestFit="1" customWidth="1"/>
    <col min="1794" max="1794" width="11.875" style="123" bestFit="1" customWidth="1"/>
    <col min="1795" max="1795" width="22.75" style="123" bestFit="1" customWidth="1"/>
    <col min="1796" max="1800" width="9.625" style="123" customWidth="1"/>
    <col min="1801" max="1801" width="24.75" style="123" bestFit="1" customWidth="1"/>
    <col min="1802" max="1803" width="9.625" style="123" customWidth="1"/>
    <col min="1804" max="1804" width="54.125" style="123" customWidth="1"/>
    <col min="1805" max="1805" width="13.125" style="123" customWidth="1"/>
    <col min="1806" max="1806" width="9" style="123"/>
    <col min="1807" max="1807" width="22.75" style="123" bestFit="1" customWidth="1"/>
    <col min="1808" max="1808" width="16.625" style="123" bestFit="1" customWidth="1"/>
    <col min="1809" max="2048" width="9" style="123"/>
    <col min="2049" max="2049" width="5.75" style="123" bestFit="1" customWidth="1"/>
    <col min="2050" max="2050" width="11.875" style="123" bestFit="1" customWidth="1"/>
    <col min="2051" max="2051" width="22.75" style="123" bestFit="1" customWidth="1"/>
    <col min="2052" max="2056" width="9.625" style="123" customWidth="1"/>
    <col min="2057" max="2057" width="24.75" style="123" bestFit="1" customWidth="1"/>
    <col min="2058" max="2059" width="9.625" style="123" customWidth="1"/>
    <col min="2060" max="2060" width="54.125" style="123" customWidth="1"/>
    <col min="2061" max="2061" width="13.125" style="123" customWidth="1"/>
    <col min="2062" max="2062" width="9" style="123"/>
    <col min="2063" max="2063" width="22.75" style="123" bestFit="1" customWidth="1"/>
    <col min="2064" max="2064" width="16.625" style="123" bestFit="1" customWidth="1"/>
    <col min="2065" max="2304" width="9" style="123"/>
    <col min="2305" max="2305" width="5.75" style="123" bestFit="1" customWidth="1"/>
    <col min="2306" max="2306" width="11.875" style="123" bestFit="1" customWidth="1"/>
    <col min="2307" max="2307" width="22.75" style="123" bestFit="1" customWidth="1"/>
    <col min="2308" max="2312" width="9.625" style="123" customWidth="1"/>
    <col min="2313" max="2313" width="24.75" style="123" bestFit="1" customWidth="1"/>
    <col min="2314" max="2315" width="9.625" style="123" customWidth="1"/>
    <col min="2316" max="2316" width="54.125" style="123" customWidth="1"/>
    <col min="2317" max="2317" width="13.125" style="123" customWidth="1"/>
    <col min="2318" max="2318" width="9" style="123"/>
    <col min="2319" max="2319" width="22.75" style="123" bestFit="1" customWidth="1"/>
    <col min="2320" max="2320" width="16.625" style="123" bestFit="1" customWidth="1"/>
    <col min="2321" max="2560" width="9" style="123"/>
    <col min="2561" max="2561" width="5.75" style="123" bestFit="1" customWidth="1"/>
    <col min="2562" max="2562" width="11.875" style="123" bestFit="1" customWidth="1"/>
    <col min="2563" max="2563" width="22.75" style="123" bestFit="1" customWidth="1"/>
    <col min="2564" max="2568" width="9.625" style="123" customWidth="1"/>
    <col min="2569" max="2569" width="24.75" style="123" bestFit="1" customWidth="1"/>
    <col min="2570" max="2571" width="9.625" style="123" customWidth="1"/>
    <col min="2572" max="2572" width="54.125" style="123" customWidth="1"/>
    <col min="2573" max="2573" width="13.125" style="123" customWidth="1"/>
    <col min="2574" max="2574" width="9" style="123"/>
    <col min="2575" max="2575" width="22.75" style="123" bestFit="1" customWidth="1"/>
    <col min="2576" max="2576" width="16.625" style="123" bestFit="1" customWidth="1"/>
    <col min="2577" max="2816" width="9" style="123"/>
    <col min="2817" max="2817" width="5.75" style="123" bestFit="1" customWidth="1"/>
    <col min="2818" max="2818" width="11.875" style="123" bestFit="1" customWidth="1"/>
    <col min="2819" max="2819" width="22.75" style="123" bestFit="1" customWidth="1"/>
    <col min="2820" max="2824" width="9.625" style="123" customWidth="1"/>
    <col min="2825" max="2825" width="24.75" style="123" bestFit="1" customWidth="1"/>
    <col min="2826" max="2827" width="9.625" style="123" customWidth="1"/>
    <col min="2828" max="2828" width="54.125" style="123" customWidth="1"/>
    <col min="2829" max="2829" width="13.125" style="123" customWidth="1"/>
    <col min="2830" max="2830" width="9" style="123"/>
    <col min="2831" max="2831" width="22.75" style="123" bestFit="1" customWidth="1"/>
    <col min="2832" max="2832" width="16.625" style="123" bestFit="1" customWidth="1"/>
    <col min="2833" max="3072" width="9" style="123"/>
    <col min="3073" max="3073" width="5.75" style="123" bestFit="1" customWidth="1"/>
    <col min="3074" max="3074" width="11.875" style="123" bestFit="1" customWidth="1"/>
    <col min="3075" max="3075" width="22.75" style="123" bestFit="1" customWidth="1"/>
    <col min="3076" max="3080" width="9.625" style="123" customWidth="1"/>
    <col min="3081" max="3081" width="24.75" style="123" bestFit="1" customWidth="1"/>
    <col min="3082" max="3083" width="9.625" style="123" customWidth="1"/>
    <col min="3084" max="3084" width="54.125" style="123" customWidth="1"/>
    <col min="3085" max="3085" width="13.125" style="123" customWidth="1"/>
    <col min="3086" max="3086" width="9" style="123"/>
    <col min="3087" max="3087" width="22.75" style="123" bestFit="1" customWidth="1"/>
    <col min="3088" max="3088" width="16.625" style="123" bestFit="1" customWidth="1"/>
    <col min="3089" max="3328" width="9" style="123"/>
    <col min="3329" max="3329" width="5.75" style="123" bestFit="1" customWidth="1"/>
    <col min="3330" max="3330" width="11.875" style="123" bestFit="1" customWidth="1"/>
    <col min="3331" max="3331" width="22.75" style="123" bestFit="1" customWidth="1"/>
    <col min="3332" max="3336" width="9.625" style="123" customWidth="1"/>
    <col min="3337" max="3337" width="24.75" style="123" bestFit="1" customWidth="1"/>
    <col min="3338" max="3339" width="9.625" style="123" customWidth="1"/>
    <col min="3340" max="3340" width="54.125" style="123" customWidth="1"/>
    <col min="3341" max="3341" width="13.125" style="123" customWidth="1"/>
    <col min="3342" max="3342" width="9" style="123"/>
    <col min="3343" max="3343" width="22.75" style="123" bestFit="1" customWidth="1"/>
    <col min="3344" max="3344" width="16.625" style="123" bestFit="1" customWidth="1"/>
    <col min="3345" max="3584" width="9" style="123"/>
    <col min="3585" max="3585" width="5.75" style="123" bestFit="1" customWidth="1"/>
    <col min="3586" max="3586" width="11.875" style="123" bestFit="1" customWidth="1"/>
    <col min="3587" max="3587" width="22.75" style="123" bestFit="1" customWidth="1"/>
    <col min="3588" max="3592" width="9.625" style="123" customWidth="1"/>
    <col min="3593" max="3593" width="24.75" style="123" bestFit="1" customWidth="1"/>
    <col min="3594" max="3595" width="9.625" style="123" customWidth="1"/>
    <col min="3596" max="3596" width="54.125" style="123" customWidth="1"/>
    <col min="3597" max="3597" width="13.125" style="123" customWidth="1"/>
    <col min="3598" max="3598" width="9" style="123"/>
    <col min="3599" max="3599" width="22.75" style="123" bestFit="1" customWidth="1"/>
    <col min="3600" max="3600" width="16.625" style="123" bestFit="1" customWidth="1"/>
    <col min="3601" max="3840" width="9" style="123"/>
    <col min="3841" max="3841" width="5.75" style="123" bestFit="1" customWidth="1"/>
    <col min="3842" max="3842" width="11.875" style="123" bestFit="1" customWidth="1"/>
    <col min="3843" max="3843" width="22.75" style="123" bestFit="1" customWidth="1"/>
    <col min="3844" max="3848" width="9.625" style="123" customWidth="1"/>
    <col min="3849" max="3849" width="24.75" style="123" bestFit="1" customWidth="1"/>
    <col min="3850" max="3851" width="9.625" style="123" customWidth="1"/>
    <col min="3852" max="3852" width="54.125" style="123" customWidth="1"/>
    <col min="3853" max="3853" width="13.125" style="123" customWidth="1"/>
    <col min="3854" max="3854" width="9" style="123"/>
    <col min="3855" max="3855" width="22.75" style="123" bestFit="1" customWidth="1"/>
    <col min="3856" max="3856" width="16.625" style="123" bestFit="1" customWidth="1"/>
    <col min="3857" max="4096" width="9" style="123"/>
    <col min="4097" max="4097" width="5.75" style="123" bestFit="1" customWidth="1"/>
    <col min="4098" max="4098" width="11.875" style="123" bestFit="1" customWidth="1"/>
    <col min="4099" max="4099" width="22.75" style="123" bestFit="1" customWidth="1"/>
    <col min="4100" max="4104" width="9.625" style="123" customWidth="1"/>
    <col min="4105" max="4105" width="24.75" style="123" bestFit="1" customWidth="1"/>
    <col min="4106" max="4107" width="9.625" style="123" customWidth="1"/>
    <col min="4108" max="4108" width="54.125" style="123" customWidth="1"/>
    <col min="4109" max="4109" width="13.125" style="123" customWidth="1"/>
    <col min="4110" max="4110" width="9" style="123"/>
    <col min="4111" max="4111" width="22.75" style="123" bestFit="1" customWidth="1"/>
    <col min="4112" max="4112" width="16.625" style="123" bestFit="1" customWidth="1"/>
    <col min="4113" max="4352" width="9" style="123"/>
    <col min="4353" max="4353" width="5.75" style="123" bestFit="1" customWidth="1"/>
    <col min="4354" max="4354" width="11.875" style="123" bestFit="1" customWidth="1"/>
    <col min="4355" max="4355" width="22.75" style="123" bestFit="1" customWidth="1"/>
    <col min="4356" max="4360" width="9.625" style="123" customWidth="1"/>
    <col min="4361" max="4361" width="24.75" style="123" bestFit="1" customWidth="1"/>
    <col min="4362" max="4363" width="9.625" style="123" customWidth="1"/>
    <col min="4364" max="4364" width="54.125" style="123" customWidth="1"/>
    <col min="4365" max="4365" width="13.125" style="123" customWidth="1"/>
    <col min="4366" max="4366" width="9" style="123"/>
    <col min="4367" max="4367" width="22.75" style="123" bestFit="1" customWidth="1"/>
    <col min="4368" max="4368" width="16.625" style="123" bestFit="1" customWidth="1"/>
    <col min="4369" max="4608" width="9" style="123"/>
    <col min="4609" max="4609" width="5.75" style="123" bestFit="1" customWidth="1"/>
    <col min="4610" max="4610" width="11.875" style="123" bestFit="1" customWidth="1"/>
    <col min="4611" max="4611" width="22.75" style="123" bestFit="1" customWidth="1"/>
    <col min="4612" max="4616" width="9.625" style="123" customWidth="1"/>
    <col min="4617" max="4617" width="24.75" style="123" bestFit="1" customWidth="1"/>
    <col min="4618" max="4619" width="9.625" style="123" customWidth="1"/>
    <col min="4620" max="4620" width="54.125" style="123" customWidth="1"/>
    <col min="4621" max="4621" width="13.125" style="123" customWidth="1"/>
    <col min="4622" max="4622" width="9" style="123"/>
    <col min="4623" max="4623" width="22.75" style="123" bestFit="1" customWidth="1"/>
    <col min="4624" max="4624" width="16.625" style="123" bestFit="1" customWidth="1"/>
    <col min="4625" max="4864" width="9" style="123"/>
    <col min="4865" max="4865" width="5.75" style="123" bestFit="1" customWidth="1"/>
    <col min="4866" max="4866" width="11.875" style="123" bestFit="1" customWidth="1"/>
    <col min="4867" max="4867" width="22.75" style="123" bestFit="1" customWidth="1"/>
    <col min="4868" max="4872" width="9.625" style="123" customWidth="1"/>
    <col min="4873" max="4873" width="24.75" style="123" bestFit="1" customWidth="1"/>
    <col min="4874" max="4875" width="9.625" style="123" customWidth="1"/>
    <col min="4876" max="4876" width="54.125" style="123" customWidth="1"/>
    <col min="4877" max="4877" width="13.125" style="123" customWidth="1"/>
    <col min="4878" max="4878" width="9" style="123"/>
    <col min="4879" max="4879" width="22.75" style="123" bestFit="1" customWidth="1"/>
    <col min="4880" max="4880" width="16.625" style="123" bestFit="1" customWidth="1"/>
    <col min="4881" max="5120" width="9" style="123"/>
    <col min="5121" max="5121" width="5.75" style="123" bestFit="1" customWidth="1"/>
    <col min="5122" max="5122" width="11.875" style="123" bestFit="1" customWidth="1"/>
    <col min="5123" max="5123" width="22.75" style="123" bestFit="1" customWidth="1"/>
    <col min="5124" max="5128" width="9.625" style="123" customWidth="1"/>
    <col min="5129" max="5129" width="24.75" style="123" bestFit="1" customWidth="1"/>
    <col min="5130" max="5131" width="9.625" style="123" customWidth="1"/>
    <col min="5132" max="5132" width="54.125" style="123" customWidth="1"/>
    <col min="5133" max="5133" width="13.125" style="123" customWidth="1"/>
    <col min="5134" max="5134" width="9" style="123"/>
    <col min="5135" max="5135" width="22.75" style="123" bestFit="1" customWidth="1"/>
    <col min="5136" max="5136" width="16.625" style="123" bestFit="1" customWidth="1"/>
    <col min="5137" max="5376" width="9" style="123"/>
    <col min="5377" max="5377" width="5.75" style="123" bestFit="1" customWidth="1"/>
    <col min="5378" max="5378" width="11.875" style="123" bestFit="1" customWidth="1"/>
    <col min="5379" max="5379" width="22.75" style="123" bestFit="1" customWidth="1"/>
    <col min="5380" max="5384" width="9.625" style="123" customWidth="1"/>
    <col min="5385" max="5385" width="24.75" style="123" bestFit="1" customWidth="1"/>
    <col min="5386" max="5387" width="9.625" style="123" customWidth="1"/>
    <col min="5388" max="5388" width="54.125" style="123" customWidth="1"/>
    <col min="5389" max="5389" width="13.125" style="123" customWidth="1"/>
    <col min="5390" max="5390" width="9" style="123"/>
    <col min="5391" max="5391" width="22.75" style="123" bestFit="1" customWidth="1"/>
    <col min="5392" max="5392" width="16.625" style="123" bestFit="1" customWidth="1"/>
    <col min="5393" max="5632" width="9" style="123"/>
    <col min="5633" max="5633" width="5.75" style="123" bestFit="1" customWidth="1"/>
    <col min="5634" max="5634" width="11.875" style="123" bestFit="1" customWidth="1"/>
    <col min="5635" max="5635" width="22.75" style="123" bestFit="1" customWidth="1"/>
    <col min="5636" max="5640" width="9.625" style="123" customWidth="1"/>
    <col min="5641" max="5641" width="24.75" style="123" bestFit="1" customWidth="1"/>
    <col min="5642" max="5643" width="9.625" style="123" customWidth="1"/>
    <col min="5644" max="5644" width="54.125" style="123" customWidth="1"/>
    <col min="5645" max="5645" width="13.125" style="123" customWidth="1"/>
    <col min="5646" max="5646" width="9" style="123"/>
    <col min="5647" max="5647" width="22.75" style="123" bestFit="1" customWidth="1"/>
    <col min="5648" max="5648" width="16.625" style="123" bestFit="1" customWidth="1"/>
    <col min="5649" max="5888" width="9" style="123"/>
    <col min="5889" max="5889" width="5.75" style="123" bestFit="1" customWidth="1"/>
    <col min="5890" max="5890" width="11.875" style="123" bestFit="1" customWidth="1"/>
    <col min="5891" max="5891" width="22.75" style="123" bestFit="1" customWidth="1"/>
    <col min="5892" max="5896" width="9.625" style="123" customWidth="1"/>
    <col min="5897" max="5897" width="24.75" style="123" bestFit="1" customWidth="1"/>
    <col min="5898" max="5899" width="9.625" style="123" customWidth="1"/>
    <col min="5900" max="5900" width="54.125" style="123" customWidth="1"/>
    <col min="5901" max="5901" width="13.125" style="123" customWidth="1"/>
    <col min="5902" max="5902" width="9" style="123"/>
    <col min="5903" max="5903" width="22.75" style="123" bestFit="1" customWidth="1"/>
    <col min="5904" max="5904" width="16.625" style="123" bestFit="1" customWidth="1"/>
    <col min="5905" max="6144" width="9" style="123"/>
    <col min="6145" max="6145" width="5.75" style="123" bestFit="1" customWidth="1"/>
    <col min="6146" max="6146" width="11.875" style="123" bestFit="1" customWidth="1"/>
    <col min="6147" max="6147" width="22.75" style="123" bestFit="1" customWidth="1"/>
    <col min="6148" max="6152" width="9.625" style="123" customWidth="1"/>
    <col min="6153" max="6153" width="24.75" style="123" bestFit="1" customWidth="1"/>
    <col min="6154" max="6155" width="9.625" style="123" customWidth="1"/>
    <col min="6156" max="6156" width="54.125" style="123" customWidth="1"/>
    <col min="6157" max="6157" width="13.125" style="123" customWidth="1"/>
    <col min="6158" max="6158" width="9" style="123"/>
    <col min="6159" max="6159" width="22.75" style="123" bestFit="1" customWidth="1"/>
    <col min="6160" max="6160" width="16.625" style="123" bestFit="1" customWidth="1"/>
    <col min="6161" max="6400" width="9" style="123"/>
    <col min="6401" max="6401" width="5.75" style="123" bestFit="1" customWidth="1"/>
    <col min="6402" max="6402" width="11.875" style="123" bestFit="1" customWidth="1"/>
    <col min="6403" max="6403" width="22.75" style="123" bestFit="1" customWidth="1"/>
    <col min="6404" max="6408" width="9.625" style="123" customWidth="1"/>
    <col min="6409" max="6409" width="24.75" style="123" bestFit="1" customWidth="1"/>
    <col min="6410" max="6411" width="9.625" style="123" customWidth="1"/>
    <col min="6412" max="6412" width="54.125" style="123" customWidth="1"/>
    <col min="6413" max="6413" width="13.125" style="123" customWidth="1"/>
    <col min="6414" max="6414" width="9" style="123"/>
    <col min="6415" max="6415" width="22.75" style="123" bestFit="1" customWidth="1"/>
    <col min="6416" max="6416" width="16.625" style="123" bestFit="1" customWidth="1"/>
    <col min="6417" max="6656" width="9" style="123"/>
    <col min="6657" max="6657" width="5.75" style="123" bestFit="1" customWidth="1"/>
    <col min="6658" max="6658" width="11.875" style="123" bestFit="1" customWidth="1"/>
    <col min="6659" max="6659" width="22.75" style="123" bestFit="1" customWidth="1"/>
    <col min="6660" max="6664" width="9.625" style="123" customWidth="1"/>
    <col min="6665" max="6665" width="24.75" style="123" bestFit="1" customWidth="1"/>
    <col min="6666" max="6667" width="9.625" style="123" customWidth="1"/>
    <col min="6668" max="6668" width="54.125" style="123" customWidth="1"/>
    <col min="6669" max="6669" width="13.125" style="123" customWidth="1"/>
    <col min="6670" max="6670" width="9" style="123"/>
    <col min="6671" max="6671" width="22.75" style="123" bestFit="1" customWidth="1"/>
    <col min="6672" max="6672" width="16.625" style="123" bestFit="1" customWidth="1"/>
    <col min="6673" max="6912" width="9" style="123"/>
    <col min="6913" max="6913" width="5.75" style="123" bestFit="1" customWidth="1"/>
    <col min="6914" max="6914" width="11.875" style="123" bestFit="1" customWidth="1"/>
    <col min="6915" max="6915" width="22.75" style="123" bestFit="1" customWidth="1"/>
    <col min="6916" max="6920" width="9.625" style="123" customWidth="1"/>
    <col min="6921" max="6921" width="24.75" style="123" bestFit="1" customWidth="1"/>
    <col min="6922" max="6923" width="9.625" style="123" customWidth="1"/>
    <col min="6924" max="6924" width="54.125" style="123" customWidth="1"/>
    <col min="6925" max="6925" width="13.125" style="123" customWidth="1"/>
    <col min="6926" max="6926" width="9" style="123"/>
    <col min="6927" max="6927" width="22.75" style="123" bestFit="1" customWidth="1"/>
    <col min="6928" max="6928" width="16.625" style="123" bestFit="1" customWidth="1"/>
    <col min="6929" max="7168" width="9" style="123"/>
    <col min="7169" max="7169" width="5.75" style="123" bestFit="1" customWidth="1"/>
    <col min="7170" max="7170" width="11.875" style="123" bestFit="1" customWidth="1"/>
    <col min="7171" max="7171" width="22.75" style="123" bestFit="1" customWidth="1"/>
    <col min="7172" max="7176" width="9.625" style="123" customWidth="1"/>
    <col min="7177" max="7177" width="24.75" style="123" bestFit="1" customWidth="1"/>
    <col min="7178" max="7179" width="9.625" style="123" customWidth="1"/>
    <col min="7180" max="7180" width="54.125" style="123" customWidth="1"/>
    <col min="7181" max="7181" width="13.125" style="123" customWidth="1"/>
    <col min="7182" max="7182" width="9" style="123"/>
    <col min="7183" max="7183" width="22.75" style="123" bestFit="1" customWidth="1"/>
    <col min="7184" max="7184" width="16.625" style="123" bestFit="1" customWidth="1"/>
    <col min="7185" max="7424" width="9" style="123"/>
    <col min="7425" max="7425" width="5.75" style="123" bestFit="1" customWidth="1"/>
    <col min="7426" max="7426" width="11.875" style="123" bestFit="1" customWidth="1"/>
    <col min="7427" max="7427" width="22.75" style="123" bestFit="1" customWidth="1"/>
    <col min="7428" max="7432" width="9.625" style="123" customWidth="1"/>
    <col min="7433" max="7433" width="24.75" style="123" bestFit="1" customWidth="1"/>
    <col min="7434" max="7435" width="9.625" style="123" customWidth="1"/>
    <col min="7436" max="7436" width="54.125" style="123" customWidth="1"/>
    <col min="7437" max="7437" width="13.125" style="123" customWidth="1"/>
    <col min="7438" max="7438" width="9" style="123"/>
    <col min="7439" max="7439" width="22.75" style="123" bestFit="1" customWidth="1"/>
    <col min="7440" max="7440" width="16.625" style="123" bestFit="1" customWidth="1"/>
    <col min="7441" max="7680" width="9" style="123"/>
    <col min="7681" max="7681" width="5.75" style="123" bestFit="1" customWidth="1"/>
    <col min="7682" max="7682" width="11.875" style="123" bestFit="1" customWidth="1"/>
    <col min="7683" max="7683" width="22.75" style="123" bestFit="1" customWidth="1"/>
    <col min="7684" max="7688" width="9.625" style="123" customWidth="1"/>
    <col min="7689" max="7689" width="24.75" style="123" bestFit="1" customWidth="1"/>
    <col min="7690" max="7691" width="9.625" style="123" customWidth="1"/>
    <col min="7692" max="7692" width="54.125" style="123" customWidth="1"/>
    <col min="7693" max="7693" width="13.125" style="123" customWidth="1"/>
    <col min="7694" max="7694" width="9" style="123"/>
    <col min="7695" max="7695" width="22.75" style="123" bestFit="1" customWidth="1"/>
    <col min="7696" max="7696" width="16.625" style="123" bestFit="1" customWidth="1"/>
    <col min="7697" max="7936" width="9" style="123"/>
    <col min="7937" max="7937" width="5.75" style="123" bestFit="1" customWidth="1"/>
    <col min="7938" max="7938" width="11.875" style="123" bestFit="1" customWidth="1"/>
    <col min="7939" max="7939" width="22.75" style="123" bestFit="1" customWidth="1"/>
    <col min="7940" max="7944" width="9.625" style="123" customWidth="1"/>
    <col min="7945" max="7945" width="24.75" style="123" bestFit="1" customWidth="1"/>
    <col min="7946" max="7947" width="9.625" style="123" customWidth="1"/>
    <col min="7948" max="7948" width="54.125" style="123" customWidth="1"/>
    <col min="7949" max="7949" width="13.125" style="123" customWidth="1"/>
    <col min="7950" max="7950" width="9" style="123"/>
    <col min="7951" max="7951" width="22.75" style="123" bestFit="1" customWidth="1"/>
    <col min="7952" max="7952" width="16.625" style="123" bestFit="1" customWidth="1"/>
    <col min="7953" max="8192" width="9" style="123"/>
    <col min="8193" max="8193" width="5.75" style="123" bestFit="1" customWidth="1"/>
    <col min="8194" max="8194" width="11.875" style="123" bestFit="1" customWidth="1"/>
    <col min="8195" max="8195" width="22.75" style="123" bestFit="1" customWidth="1"/>
    <col min="8196" max="8200" width="9.625" style="123" customWidth="1"/>
    <col min="8201" max="8201" width="24.75" style="123" bestFit="1" customWidth="1"/>
    <col min="8202" max="8203" width="9.625" style="123" customWidth="1"/>
    <col min="8204" max="8204" width="54.125" style="123" customWidth="1"/>
    <col min="8205" max="8205" width="13.125" style="123" customWidth="1"/>
    <col min="8206" max="8206" width="9" style="123"/>
    <col min="8207" max="8207" width="22.75" style="123" bestFit="1" customWidth="1"/>
    <col min="8208" max="8208" width="16.625" style="123" bestFit="1" customWidth="1"/>
    <col min="8209" max="8448" width="9" style="123"/>
    <col min="8449" max="8449" width="5.75" style="123" bestFit="1" customWidth="1"/>
    <col min="8450" max="8450" width="11.875" style="123" bestFit="1" customWidth="1"/>
    <col min="8451" max="8451" width="22.75" style="123" bestFit="1" customWidth="1"/>
    <col min="8452" max="8456" width="9.625" style="123" customWidth="1"/>
    <col min="8457" max="8457" width="24.75" style="123" bestFit="1" customWidth="1"/>
    <col min="8458" max="8459" width="9.625" style="123" customWidth="1"/>
    <col min="8460" max="8460" width="54.125" style="123" customWidth="1"/>
    <col min="8461" max="8461" width="13.125" style="123" customWidth="1"/>
    <col min="8462" max="8462" width="9" style="123"/>
    <col min="8463" max="8463" width="22.75" style="123" bestFit="1" customWidth="1"/>
    <col min="8464" max="8464" width="16.625" style="123" bestFit="1" customWidth="1"/>
    <col min="8465" max="8704" width="9" style="123"/>
    <col min="8705" max="8705" width="5.75" style="123" bestFit="1" customWidth="1"/>
    <col min="8706" max="8706" width="11.875" style="123" bestFit="1" customWidth="1"/>
    <col min="8707" max="8707" width="22.75" style="123" bestFit="1" customWidth="1"/>
    <col min="8708" max="8712" width="9.625" style="123" customWidth="1"/>
    <col min="8713" max="8713" width="24.75" style="123" bestFit="1" customWidth="1"/>
    <col min="8714" max="8715" width="9.625" style="123" customWidth="1"/>
    <col min="8716" max="8716" width="54.125" style="123" customWidth="1"/>
    <col min="8717" max="8717" width="13.125" style="123" customWidth="1"/>
    <col min="8718" max="8718" width="9" style="123"/>
    <col min="8719" max="8719" width="22.75" style="123" bestFit="1" customWidth="1"/>
    <col min="8720" max="8720" width="16.625" style="123" bestFit="1" customWidth="1"/>
    <col min="8721" max="8960" width="9" style="123"/>
    <col min="8961" max="8961" width="5.75" style="123" bestFit="1" customWidth="1"/>
    <col min="8962" max="8962" width="11.875" style="123" bestFit="1" customWidth="1"/>
    <col min="8963" max="8963" width="22.75" style="123" bestFit="1" customWidth="1"/>
    <col min="8964" max="8968" width="9.625" style="123" customWidth="1"/>
    <col min="8969" max="8969" width="24.75" style="123" bestFit="1" customWidth="1"/>
    <col min="8970" max="8971" width="9.625" style="123" customWidth="1"/>
    <col min="8972" max="8972" width="54.125" style="123" customWidth="1"/>
    <col min="8973" max="8973" width="13.125" style="123" customWidth="1"/>
    <col min="8974" max="8974" width="9" style="123"/>
    <col min="8975" max="8975" width="22.75" style="123" bestFit="1" customWidth="1"/>
    <col min="8976" max="8976" width="16.625" style="123" bestFit="1" customWidth="1"/>
    <col min="8977" max="9216" width="9" style="123"/>
    <col min="9217" max="9217" width="5.75" style="123" bestFit="1" customWidth="1"/>
    <col min="9218" max="9218" width="11.875" style="123" bestFit="1" customWidth="1"/>
    <col min="9219" max="9219" width="22.75" style="123" bestFit="1" customWidth="1"/>
    <col min="9220" max="9224" width="9.625" style="123" customWidth="1"/>
    <col min="9225" max="9225" width="24.75" style="123" bestFit="1" customWidth="1"/>
    <col min="9226" max="9227" width="9.625" style="123" customWidth="1"/>
    <col min="9228" max="9228" width="54.125" style="123" customWidth="1"/>
    <col min="9229" max="9229" width="13.125" style="123" customWidth="1"/>
    <col min="9230" max="9230" width="9" style="123"/>
    <col min="9231" max="9231" width="22.75" style="123" bestFit="1" customWidth="1"/>
    <col min="9232" max="9232" width="16.625" style="123" bestFit="1" customWidth="1"/>
    <col min="9233" max="9472" width="9" style="123"/>
    <col min="9473" max="9473" width="5.75" style="123" bestFit="1" customWidth="1"/>
    <col min="9474" max="9474" width="11.875" style="123" bestFit="1" customWidth="1"/>
    <col min="9475" max="9475" width="22.75" style="123" bestFit="1" customWidth="1"/>
    <col min="9476" max="9480" width="9.625" style="123" customWidth="1"/>
    <col min="9481" max="9481" width="24.75" style="123" bestFit="1" customWidth="1"/>
    <col min="9482" max="9483" width="9.625" style="123" customWidth="1"/>
    <col min="9484" max="9484" width="54.125" style="123" customWidth="1"/>
    <col min="9485" max="9485" width="13.125" style="123" customWidth="1"/>
    <col min="9486" max="9486" width="9" style="123"/>
    <col min="9487" max="9487" width="22.75" style="123" bestFit="1" customWidth="1"/>
    <col min="9488" max="9488" width="16.625" style="123" bestFit="1" customWidth="1"/>
    <col min="9489" max="9728" width="9" style="123"/>
    <col min="9729" max="9729" width="5.75" style="123" bestFit="1" customWidth="1"/>
    <col min="9730" max="9730" width="11.875" style="123" bestFit="1" customWidth="1"/>
    <col min="9731" max="9731" width="22.75" style="123" bestFit="1" customWidth="1"/>
    <col min="9732" max="9736" width="9.625" style="123" customWidth="1"/>
    <col min="9737" max="9737" width="24.75" style="123" bestFit="1" customWidth="1"/>
    <col min="9738" max="9739" width="9.625" style="123" customWidth="1"/>
    <col min="9740" max="9740" width="54.125" style="123" customWidth="1"/>
    <col min="9741" max="9741" width="13.125" style="123" customWidth="1"/>
    <col min="9742" max="9742" width="9" style="123"/>
    <col min="9743" max="9743" width="22.75" style="123" bestFit="1" customWidth="1"/>
    <col min="9744" max="9744" width="16.625" style="123" bestFit="1" customWidth="1"/>
    <col min="9745" max="9984" width="9" style="123"/>
    <col min="9985" max="9985" width="5.75" style="123" bestFit="1" customWidth="1"/>
    <col min="9986" max="9986" width="11.875" style="123" bestFit="1" customWidth="1"/>
    <col min="9987" max="9987" width="22.75" style="123" bestFit="1" customWidth="1"/>
    <col min="9988" max="9992" width="9.625" style="123" customWidth="1"/>
    <col min="9993" max="9993" width="24.75" style="123" bestFit="1" customWidth="1"/>
    <col min="9994" max="9995" width="9.625" style="123" customWidth="1"/>
    <col min="9996" max="9996" width="54.125" style="123" customWidth="1"/>
    <col min="9997" max="9997" width="13.125" style="123" customWidth="1"/>
    <col min="9998" max="9998" width="9" style="123"/>
    <col min="9999" max="9999" width="22.75" style="123" bestFit="1" customWidth="1"/>
    <col min="10000" max="10000" width="16.625" style="123" bestFit="1" customWidth="1"/>
    <col min="10001" max="10240" width="9" style="123"/>
    <col min="10241" max="10241" width="5.75" style="123" bestFit="1" customWidth="1"/>
    <col min="10242" max="10242" width="11.875" style="123" bestFit="1" customWidth="1"/>
    <col min="10243" max="10243" width="22.75" style="123" bestFit="1" customWidth="1"/>
    <col min="10244" max="10248" width="9.625" style="123" customWidth="1"/>
    <col min="10249" max="10249" width="24.75" style="123" bestFit="1" customWidth="1"/>
    <col min="10250" max="10251" width="9.625" style="123" customWidth="1"/>
    <col min="10252" max="10252" width="54.125" style="123" customWidth="1"/>
    <col min="10253" max="10253" width="13.125" style="123" customWidth="1"/>
    <col min="10254" max="10254" width="9" style="123"/>
    <col min="10255" max="10255" width="22.75" style="123" bestFit="1" customWidth="1"/>
    <col min="10256" max="10256" width="16.625" style="123" bestFit="1" customWidth="1"/>
    <col min="10257" max="10496" width="9" style="123"/>
    <col min="10497" max="10497" width="5.75" style="123" bestFit="1" customWidth="1"/>
    <col min="10498" max="10498" width="11.875" style="123" bestFit="1" customWidth="1"/>
    <col min="10499" max="10499" width="22.75" style="123" bestFit="1" customWidth="1"/>
    <col min="10500" max="10504" width="9.625" style="123" customWidth="1"/>
    <col min="10505" max="10505" width="24.75" style="123" bestFit="1" customWidth="1"/>
    <col min="10506" max="10507" width="9.625" style="123" customWidth="1"/>
    <col min="10508" max="10508" width="54.125" style="123" customWidth="1"/>
    <col min="10509" max="10509" width="13.125" style="123" customWidth="1"/>
    <col min="10510" max="10510" width="9" style="123"/>
    <col min="10511" max="10511" width="22.75" style="123" bestFit="1" customWidth="1"/>
    <col min="10512" max="10512" width="16.625" style="123" bestFit="1" customWidth="1"/>
    <col min="10513" max="10752" width="9" style="123"/>
    <col min="10753" max="10753" width="5.75" style="123" bestFit="1" customWidth="1"/>
    <col min="10754" max="10754" width="11.875" style="123" bestFit="1" customWidth="1"/>
    <col min="10755" max="10755" width="22.75" style="123" bestFit="1" customWidth="1"/>
    <col min="10756" max="10760" width="9.625" style="123" customWidth="1"/>
    <col min="10761" max="10761" width="24.75" style="123" bestFit="1" customWidth="1"/>
    <col min="10762" max="10763" width="9.625" style="123" customWidth="1"/>
    <col min="10764" max="10764" width="54.125" style="123" customWidth="1"/>
    <col min="10765" max="10765" width="13.125" style="123" customWidth="1"/>
    <col min="10766" max="10766" width="9" style="123"/>
    <col min="10767" max="10767" width="22.75" style="123" bestFit="1" customWidth="1"/>
    <col min="10768" max="10768" width="16.625" style="123" bestFit="1" customWidth="1"/>
    <col min="10769" max="11008" width="9" style="123"/>
    <col min="11009" max="11009" width="5.75" style="123" bestFit="1" customWidth="1"/>
    <col min="11010" max="11010" width="11.875" style="123" bestFit="1" customWidth="1"/>
    <col min="11011" max="11011" width="22.75" style="123" bestFit="1" customWidth="1"/>
    <col min="11012" max="11016" width="9.625" style="123" customWidth="1"/>
    <col min="11017" max="11017" width="24.75" style="123" bestFit="1" customWidth="1"/>
    <col min="11018" max="11019" width="9.625" style="123" customWidth="1"/>
    <col min="11020" max="11020" width="54.125" style="123" customWidth="1"/>
    <col min="11021" max="11021" width="13.125" style="123" customWidth="1"/>
    <col min="11022" max="11022" width="9" style="123"/>
    <col min="11023" max="11023" width="22.75" style="123" bestFit="1" customWidth="1"/>
    <col min="11024" max="11024" width="16.625" style="123" bestFit="1" customWidth="1"/>
    <col min="11025" max="11264" width="9" style="123"/>
    <col min="11265" max="11265" width="5.75" style="123" bestFit="1" customWidth="1"/>
    <col min="11266" max="11266" width="11.875" style="123" bestFit="1" customWidth="1"/>
    <col min="11267" max="11267" width="22.75" style="123" bestFit="1" customWidth="1"/>
    <col min="11268" max="11272" width="9.625" style="123" customWidth="1"/>
    <col min="11273" max="11273" width="24.75" style="123" bestFit="1" customWidth="1"/>
    <col min="11274" max="11275" width="9.625" style="123" customWidth="1"/>
    <col min="11276" max="11276" width="54.125" style="123" customWidth="1"/>
    <col min="11277" max="11277" width="13.125" style="123" customWidth="1"/>
    <col min="11278" max="11278" width="9" style="123"/>
    <col min="11279" max="11279" width="22.75" style="123" bestFit="1" customWidth="1"/>
    <col min="11280" max="11280" width="16.625" style="123" bestFit="1" customWidth="1"/>
    <col min="11281" max="11520" width="9" style="123"/>
    <col min="11521" max="11521" width="5.75" style="123" bestFit="1" customWidth="1"/>
    <col min="11522" max="11522" width="11.875" style="123" bestFit="1" customWidth="1"/>
    <col min="11523" max="11523" width="22.75" style="123" bestFit="1" customWidth="1"/>
    <col min="11524" max="11528" width="9.625" style="123" customWidth="1"/>
    <col min="11529" max="11529" width="24.75" style="123" bestFit="1" customWidth="1"/>
    <col min="11530" max="11531" width="9.625" style="123" customWidth="1"/>
    <col min="11532" max="11532" width="54.125" style="123" customWidth="1"/>
    <col min="11533" max="11533" width="13.125" style="123" customWidth="1"/>
    <col min="11534" max="11534" width="9" style="123"/>
    <col min="11535" max="11535" width="22.75" style="123" bestFit="1" customWidth="1"/>
    <col min="11536" max="11536" width="16.625" style="123" bestFit="1" customWidth="1"/>
    <col min="11537" max="11776" width="9" style="123"/>
    <col min="11777" max="11777" width="5.75" style="123" bestFit="1" customWidth="1"/>
    <col min="11778" max="11778" width="11.875" style="123" bestFit="1" customWidth="1"/>
    <col min="11779" max="11779" width="22.75" style="123" bestFit="1" customWidth="1"/>
    <col min="11780" max="11784" width="9.625" style="123" customWidth="1"/>
    <col min="11785" max="11785" width="24.75" style="123" bestFit="1" customWidth="1"/>
    <col min="11786" max="11787" width="9.625" style="123" customWidth="1"/>
    <col min="11788" max="11788" width="54.125" style="123" customWidth="1"/>
    <col min="11789" max="11789" width="13.125" style="123" customWidth="1"/>
    <col min="11790" max="11790" width="9" style="123"/>
    <col min="11791" max="11791" width="22.75" style="123" bestFit="1" customWidth="1"/>
    <col min="11792" max="11792" width="16.625" style="123" bestFit="1" customWidth="1"/>
    <col min="11793" max="12032" width="9" style="123"/>
    <col min="12033" max="12033" width="5.75" style="123" bestFit="1" customWidth="1"/>
    <col min="12034" max="12034" width="11.875" style="123" bestFit="1" customWidth="1"/>
    <col min="12035" max="12035" width="22.75" style="123" bestFit="1" customWidth="1"/>
    <col min="12036" max="12040" width="9.625" style="123" customWidth="1"/>
    <col min="12041" max="12041" width="24.75" style="123" bestFit="1" customWidth="1"/>
    <col min="12042" max="12043" width="9.625" style="123" customWidth="1"/>
    <col min="12044" max="12044" width="54.125" style="123" customWidth="1"/>
    <col min="12045" max="12045" width="13.125" style="123" customWidth="1"/>
    <col min="12046" max="12046" width="9" style="123"/>
    <col min="12047" max="12047" width="22.75" style="123" bestFit="1" customWidth="1"/>
    <col min="12048" max="12048" width="16.625" style="123" bestFit="1" customWidth="1"/>
    <col min="12049" max="12288" width="9" style="123"/>
    <col min="12289" max="12289" width="5.75" style="123" bestFit="1" customWidth="1"/>
    <col min="12290" max="12290" width="11.875" style="123" bestFit="1" customWidth="1"/>
    <col min="12291" max="12291" width="22.75" style="123" bestFit="1" customWidth="1"/>
    <col min="12292" max="12296" width="9.625" style="123" customWidth="1"/>
    <col min="12297" max="12297" width="24.75" style="123" bestFit="1" customWidth="1"/>
    <col min="12298" max="12299" width="9.625" style="123" customWidth="1"/>
    <col min="12300" max="12300" width="54.125" style="123" customWidth="1"/>
    <col min="12301" max="12301" width="13.125" style="123" customWidth="1"/>
    <col min="12302" max="12302" width="9" style="123"/>
    <col min="12303" max="12303" width="22.75" style="123" bestFit="1" customWidth="1"/>
    <col min="12304" max="12304" width="16.625" style="123" bestFit="1" customWidth="1"/>
    <col min="12305" max="12544" width="9" style="123"/>
    <col min="12545" max="12545" width="5.75" style="123" bestFit="1" customWidth="1"/>
    <col min="12546" max="12546" width="11.875" style="123" bestFit="1" customWidth="1"/>
    <col min="12547" max="12547" width="22.75" style="123" bestFit="1" customWidth="1"/>
    <col min="12548" max="12552" width="9.625" style="123" customWidth="1"/>
    <col min="12553" max="12553" width="24.75" style="123" bestFit="1" customWidth="1"/>
    <col min="12554" max="12555" width="9.625" style="123" customWidth="1"/>
    <col min="12556" max="12556" width="54.125" style="123" customWidth="1"/>
    <col min="12557" max="12557" width="13.125" style="123" customWidth="1"/>
    <col min="12558" max="12558" width="9" style="123"/>
    <col min="12559" max="12559" width="22.75" style="123" bestFit="1" customWidth="1"/>
    <col min="12560" max="12560" width="16.625" style="123" bestFit="1" customWidth="1"/>
    <col min="12561" max="12800" width="9" style="123"/>
    <col min="12801" max="12801" width="5.75" style="123" bestFit="1" customWidth="1"/>
    <col min="12802" max="12802" width="11.875" style="123" bestFit="1" customWidth="1"/>
    <col min="12803" max="12803" width="22.75" style="123" bestFit="1" customWidth="1"/>
    <col min="12804" max="12808" width="9.625" style="123" customWidth="1"/>
    <col min="12809" max="12809" width="24.75" style="123" bestFit="1" customWidth="1"/>
    <col min="12810" max="12811" width="9.625" style="123" customWidth="1"/>
    <col min="12812" max="12812" width="54.125" style="123" customWidth="1"/>
    <col min="12813" max="12813" width="13.125" style="123" customWidth="1"/>
    <col min="12814" max="12814" width="9" style="123"/>
    <col min="12815" max="12815" width="22.75" style="123" bestFit="1" customWidth="1"/>
    <col min="12816" max="12816" width="16.625" style="123" bestFit="1" customWidth="1"/>
    <col min="12817" max="13056" width="9" style="123"/>
    <col min="13057" max="13057" width="5.75" style="123" bestFit="1" customWidth="1"/>
    <col min="13058" max="13058" width="11.875" style="123" bestFit="1" customWidth="1"/>
    <col min="13059" max="13059" width="22.75" style="123" bestFit="1" customWidth="1"/>
    <col min="13060" max="13064" width="9.625" style="123" customWidth="1"/>
    <col min="13065" max="13065" width="24.75" style="123" bestFit="1" customWidth="1"/>
    <col min="13066" max="13067" width="9.625" style="123" customWidth="1"/>
    <col min="13068" max="13068" width="54.125" style="123" customWidth="1"/>
    <col min="13069" max="13069" width="13.125" style="123" customWidth="1"/>
    <col min="13070" max="13070" width="9" style="123"/>
    <col min="13071" max="13071" width="22.75" style="123" bestFit="1" customWidth="1"/>
    <col min="13072" max="13072" width="16.625" style="123" bestFit="1" customWidth="1"/>
    <col min="13073" max="13312" width="9" style="123"/>
    <col min="13313" max="13313" width="5.75" style="123" bestFit="1" customWidth="1"/>
    <col min="13314" max="13314" width="11.875" style="123" bestFit="1" customWidth="1"/>
    <col min="13315" max="13315" width="22.75" style="123" bestFit="1" customWidth="1"/>
    <col min="13316" max="13320" width="9.625" style="123" customWidth="1"/>
    <col min="13321" max="13321" width="24.75" style="123" bestFit="1" customWidth="1"/>
    <col min="13322" max="13323" width="9.625" style="123" customWidth="1"/>
    <col min="13324" max="13324" width="54.125" style="123" customWidth="1"/>
    <col min="13325" max="13325" width="13.125" style="123" customWidth="1"/>
    <col min="13326" max="13326" width="9" style="123"/>
    <col min="13327" max="13327" width="22.75" style="123" bestFit="1" customWidth="1"/>
    <col min="13328" max="13328" width="16.625" style="123" bestFit="1" customWidth="1"/>
    <col min="13329" max="13568" width="9" style="123"/>
    <col min="13569" max="13569" width="5.75" style="123" bestFit="1" customWidth="1"/>
    <col min="13570" max="13570" width="11.875" style="123" bestFit="1" customWidth="1"/>
    <col min="13571" max="13571" width="22.75" style="123" bestFit="1" customWidth="1"/>
    <col min="13572" max="13576" width="9.625" style="123" customWidth="1"/>
    <col min="13577" max="13577" width="24.75" style="123" bestFit="1" customWidth="1"/>
    <col min="13578" max="13579" width="9.625" style="123" customWidth="1"/>
    <col min="13580" max="13580" width="54.125" style="123" customWidth="1"/>
    <col min="13581" max="13581" width="13.125" style="123" customWidth="1"/>
    <col min="13582" max="13582" width="9" style="123"/>
    <col min="13583" max="13583" width="22.75" style="123" bestFit="1" customWidth="1"/>
    <col min="13584" max="13584" width="16.625" style="123" bestFit="1" customWidth="1"/>
    <col min="13585" max="13824" width="9" style="123"/>
    <col min="13825" max="13825" width="5.75" style="123" bestFit="1" customWidth="1"/>
    <col min="13826" max="13826" width="11.875" style="123" bestFit="1" customWidth="1"/>
    <col min="13827" max="13827" width="22.75" style="123" bestFit="1" customWidth="1"/>
    <col min="13828" max="13832" width="9.625" style="123" customWidth="1"/>
    <col min="13833" max="13833" width="24.75" style="123" bestFit="1" customWidth="1"/>
    <col min="13834" max="13835" width="9.625" style="123" customWidth="1"/>
    <col min="13836" max="13836" width="54.125" style="123" customWidth="1"/>
    <col min="13837" max="13837" width="13.125" style="123" customWidth="1"/>
    <col min="13838" max="13838" width="9" style="123"/>
    <col min="13839" max="13839" width="22.75" style="123" bestFit="1" customWidth="1"/>
    <col min="13840" max="13840" width="16.625" style="123" bestFit="1" customWidth="1"/>
    <col min="13841" max="14080" width="9" style="123"/>
    <col min="14081" max="14081" width="5.75" style="123" bestFit="1" customWidth="1"/>
    <col min="14082" max="14082" width="11.875" style="123" bestFit="1" customWidth="1"/>
    <col min="14083" max="14083" width="22.75" style="123" bestFit="1" customWidth="1"/>
    <col min="14084" max="14088" width="9.625" style="123" customWidth="1"/>
    <col min="14089" max="14089" width="24.75" style="123" bestFit="1" customWidth="1"/>
    <col min="14090" max="14091" width="9.625" style="123" customWidth="1"/>
    <col min="14092" max="14092" width="54.125" style="123" customWidth="1"/>
    <col min="14093" max="14093" width="13.125" style="123" customWidth="1"/>
    <col min="14094" max="14094" width="9" style="123"/>
    <col min="14095" max="14095" width="22.75" style="123" bestFit="1" customWidth="1"/>
    <col min="14096" max="14096" width="16.625" style="123" bestFit="1" customWidth="1"/>
    <col min="14097" max="14336" width="9" style="123"/>
    <col min="14337" max="14337" width="5.75" style="123" bestFit="1" customWidth="1"/>
    <col min="14338" max="14338" width="11.875" style="123" bestFit="1" customWidth="1"/>
    <col min="14339" max="14339" width="22.75" style="123" bestFit="1" customWidth="1"/>
    <col min="14340" max="14344" width="9.625" style="123" customWidth="1"/>
    <col min="14345" max="14345" width="24.75" style="123" bestFit="1" customWidth="1"/>
    <col min="14346" max="14347" width="9.625" style="123" customWidth="1"/>
    <col min="14348" max="14348" width="54.125" style="123" customWidth="1"/>
    <col min="14349" max="14349" width="13.125" style="123" customWidth="1"/>
    <col min="14350" max="14350" width="9" style="123"/>
    <col min="14351" max="14351" width="22.75" style="123" bestFit="1" customWidth="1"/>
    <col min="14352" max="14352" width="16.625" style="123" bestFit="1" customWidth="1"/>
    <col min="14353" max="14592" width="9" style="123"/>
    <col min="14593" max="14593" width="5.75" style="123" bestFit="1" customWidth="1"/>
    <col min="14594" max="14594" width="11.875" style="123" bestFit="1" customWidth="1"/>
    <col min="14595" max="14595" width="22.75" style="123" bestFit="1" customWidth="1"/>
    <col min="14596" max="14600" width="9.625" style="123" customWidth="1"/>
    <col min="14601" max="14601" width="24.75" style="123" bestFit="1" customWidth="1"/>
    <col min="14602" max="14603" width="9.625" style="123" customWidth="1"/>
    <col min="14604" max="14604" width="54.125" style="123" customWidth="1"/>
    <col min="14605" max="14605" width="13.125" style="123" customWidth="1"/>
    <col min="14606" max="14606" width="9" style="123"/>
    <col min="14607" max="14607" width="22.75" style="123" bestFit="1" customWidth="1"/>
    <col min="14608" max="14608" width="16.625" style="123" bestFit="1" customWidth="1"/>
    <col min="14609" max="14848" width="9" style="123"/>
    <col min="14849" max="14849" width="5.75" style="123" bestFit="1" customWidth="1"/>
    <col min="14850" max="14850" width="11.875" style="123" bestFit="1" customWidth="1"/>
    <col min="14851" max="14851" width="22.75" style="123" bestFit="1" customWidth="1"/>
    <col min="14852" max="14856" width="9.625" style="123" customWidth="1"/>
    <col min="14857" max="14857" width="24.75" style="123" bestFit="1" customWidth="1"/>
    <col min="14858" max="14859" width="9.625" style="123" customWidth="1"/>
    <col min="14860" max="14860" width="54.125" style="123" customWidth="1"/>
    <col min="14861" max="14861" width="13.125" style="123" customWidth="1"/>
    <col min="14862" max="14862" width="9" style="123"/>
    <col min="14863" max="14863" width="22.75" style="123" bestFit="1" customWidth="1"/>
    <col min="14864" max="14864" width="16.625" style="123" bestFit="1" customWidth="1"/>
    <col min="14865" max="15104" width="9" style="123"/>
    <col min="15105" max="15105" width="5.75" style="123" bestFit="1" customWidth="1"/>
    <col min="15106" max="15106" width="11.875" style="123" bestFit="1" customWidth="1"/>
    <col min="15107" max="15107" width="22.75" style="123" bestFit="1" customWidth="1"/>
    <col min="15108" max="15112" width="9.625" style="123" customWidth="1"/>
    <col min="15113" max="15113" width="24.75" style="123" bestFit="1" customWidth="1"/>
    <col min="15114" max="15115" width="9.625" style="123" customWidth="1"/>
    <col min="15116" max="15116" width="54.125" style="123" customWidth="1"/>
    <col min="15117" max="15117" width="13.125" style="123" customWidth="1"/>
    <col min="15118" max="15118" width="9" style="123"/>
    <col min="15119" max="15119" width="22.75" style="123" bestFit="1" customWidth="1"/>
    <col min="15120" max="15120" width="16.625" style="123" bestFit="1" customWidth="1"/>
    <col min="15121" max="15360" width="9" style="123"/>
    <col min="15361" max="15361" width="5.75" style="123" bestFit="1" customWidth="1"/>
    <col min="15362" max="15362" width="11.875" style="123" bestFit="1" customWidth="1"/>
    <col min="15363" max="15363" width="22.75" style="123" bestFit="1" customWidth="1"/>
    <col min="15364" max="15368" width="9.625" style="123" customWidth="1"/>
    <col min="15369" max="15369" width="24.75" style="123" bestFit="1" customWidth="1"/>
    <col min="15370" max="15371" width="9.625" style="123" customWidth="1"/>
    <col min="15372" max="15372" width="54.125" style="123" customWidth="1"/>
    <col min="15373" max="15373" width="13.125" style="123" customWidth="1"/>
    <col min="15374" max="15374" width="9" style="123"/>
    <col min="15375" max="15375" width="22.75" style="123" bestFit="1" customWidth="1"/>
    <col min="15376" max="15376" width="16.625" style="123" bestFit="1" customWidth="1"/>
    <col min="15377" max="15616" width="9" style="123"/>
    <col min="15617" max="15617" width="5.75" style="123" bestFit="1" customWidth="1"/>
    <col min="15618" max="15618" width="11.875" style="123" bestFit="1" customWidth="1"/>
    <col min="15619" max="15619" width="22.75" style="123" bestFit="1" customWidth="1"/>
    <col min="15620" max="15624" width="9.625" style="123" customWidth="1"/>
    <col min="15625" max="15625" width="24.75" style="123" bestFit="1" customWidth="1"/>
    <col min="15626" max="15627" width="9.625" style="123" customWidth="1"/>
    <col min="15628" max="15628" width="54.125" style="123" customWidth="1"/>
    <col min="15629" max="15629" width="13.125" style="123" customWidth="1"/>
    <col min="15630" max="15630" width="9" style="123"/>
    <col min="15631" max="15631" width="22.75" style="123" bestFit="1" customWidth="1"/>
    <col min="15632" max="15632" width="16.625" style="123" bestFit="1" customWidth="1"/>
    <col min="15633" max="15872" width="9" style="123"/>
    <col min="15873" max="15873" width="5.75" style="123" bestFit="1" customWidth="1"/>
    <col min="15874" max="15874" width="11.875" style="123" bestFit="1" customWidth="1"/>
    <col min="15875" max="15875" width="22.75" style="123" bestFit="1" customWidth="1"/>
    <col min="15876" max="15880" width="9.625" style="123" customWidth="1"/>
    <col min="15881" max="15881" width="24.75" style="123" bestFit="1" customWidth="1"/>
    <col min="15882" max="15883" width="9.625" style="123" customWidth="1"/>
    <col min="15884" max="15884" width="54.125" style="123" customWidth="1"/>
    <col min="15885" max="15885" width="13.125" style="123" customWidth="1"/>
    <col min="15886" max="15886" width="9" style="123"/>
    <col min="15887" max="15887" width="22.75" style="123" bestFit="1" customWidth="1"/>
    <col min="15888" max="15888" width="16.625" style="123" bestFit="1" customWidth="1"/>
    <col min="15889" max="16128" width="9" style="123"/>
    <col min="16129" max="16129" width="5.75" style="123" bestFit="1" customWidth="1"/>
    <col min="16130" max="16130" width="11.875" style="123" bestFit="1" customWidth="1"/>
    <col min="16131" max="16131" width="22.75" style="123" bestFit="1" customWidth="1"/>
    <col min="16132" max="16136" width="9.625" style="123" customWidth="1"/>
    <col min="16137" max="16137" width="24.75" style="123" bestFit="1" customWidth="1"/>
    <col min="16138" max="16139" width="9.625" style="123" customWidth="1"/>
    <col min="16140" max="16140" width="54.125" style="123" customWidth="1"/>
    <col min="16141" max="16141" width="13.125" style="123" customWidth="1"/>
    <col min="16142" max="16142" width="9" style="123"/>
    <col min="16143" max="16143" width="22.75" style="123" bestFit="1" customWidth="1"/>
    <col min="16144" max="16144" width="16.625" style="123" bestFit="1" customWidth="1"/>
    <col min="16145" max="16384" width="9" style="123"/>
  </cols>
  <sheetData>
    <row r="1" spans="1:16" ht="13.5" customHeight="1"/>
    <row r="2" spans="1:16" s="242" customFormat="1" ht="17.25">
      <c r="A2" s="1517" t="s">
        <v>681</v>
      </c>
      <c r="B2" s="1517"/>
      <c r="C2" s="1517"/>
      <c r="D2" s="839"/>
      <c r="E2" s="839"/>
      <c r="F2" s="839"/>
      <c r="G2" s="839"/>
      <c r="H2" s="839"/>
      <c r="I2" s="839"/>
      <c r="J2" s="839"/>
      <c r="K2" s="839"/>
      <c r="L2" s="839"/>
      <c r="M2" s="840" t="s">
        <v>697</v>
      </c>
    </row>
    <row r="3" spans="1:16" ht="13.5" customHeight="1" thickBot="1"/>
    <row r="4" spans="1:16" s="128" customFormat="1" ht="27.75" thickBot="1">
      <c r="A4" s="125" t="s">
        <v>286</v>
      </c>
      <c r="B4" s="126" t="s">
        <v>138</v>
      </c>
      <c r="C4" s="127" t="s">
        <v>139</v>
      </c>
      <c r="D4" s="127" t="s">
        <v>140</v>
      </c>
      <c r="E4" s="126" t="s">
        <v>141</v>
      </c>
      <c r="F4" s="126" t="s">
        <v>142</v>
      </c>
      <c r="G4" s="126" t="s">
        <v>143</v>
      </c>
      <c r="H4" s="126" t="s">
        <v>144</v>
      </c>
      <c r="I4" s="126" t="s">
        <v>145</v>
      </c>
      <c r="J4" s="126" t="s">
        <v>146</v>
      </c>
      <c r="K4" s="127" t="s">
        <v>147</v>
      </c>
      <c r="L4" s="1522" t="s">
        <v>148</v>
      </c>
      <c r="M4" s="1523"/>
      <c r="O4" s="129" t="s">
        <v>149</v>
      </c>
      <c r="P4" s="129" t="s">
        <v>150</v>
      </c>
    </row>
    <row r="5" spans="1:16" ht="60" customHeight="1" thickTop="1">
      <c r="A5" s="130">
        <v>1</v>
      </c>
      <c r="B5" s="131"/>
      <c r="C5" s="132"/>
      <c r="D5" s="132"/>
      <c r="E5" s="132"/>
      <c r="F5" s="133"/>
      <c r="G5" s="133"/>
      <c r="H5" s="133"/>
      <c r="I5" s="132"/>
      <c r="J5" s="134"/>
      <c r="K5" s="132"/>
      <c r="L5" s="1524"/>
      <c r="M5" s="1525"/>
      <c r="O5" s="135" t="s">
        <v>151</v>
      </c>
      <c r="P5" s="135" t="s">
        <v>287</v>
      </c>
    </row>
    <row r="6" spans="1:16" ht="60" customHeight="1">
      <c r="A6" s="130">
        <v>2</v>
      </c>
      <c r="B6" s="136"/>
      <c r="C6" s="132"/>
      <c r="D6" s="132"/>
      <c r="E6" s="132"/>
      <c r="F6" s="137"/>
      <c r="G6" s="137"/>
      <c r="H6" s="137"/>
      <c r="I6" s="136"/>
      <c r="J6" s="138"/>
      <c r="K6" s="136"/>
      <c r="L6" s="1518"/>
      <c r="M6" s="1519"/>
      <c r="O6" s="139" t="s">
        <v>152</v>
      </c>
      <c r="P6" s="139" t="s">
        <v>97</v>
      </c>
    </row>
    <row r="7" spans="1:16" ht="60" customHeight="1">
      <c r="A7" s="130">
        <v>3</v>
      </c>
      <c r="B7" s="136"/>
      <c r="C7" s="132"/>
      <c r="D7" s="132"/>
      <c r="E7" s="132"/>
      <c r="F7" s="137"/>
      <c r="G7" s="137"/>
      <c r="H7" s="137"/>
      <c r="I7" s="136"/>
      <c r="J7" s="138"/>
      <c r="K7" s="136"/>
      <c r="L7" s="1518"/>
      <c r="M7" s="1519"/>
      <c r="O7" s="139" t="s">
        <v>153</v>
      </c>
    </row>
    <row r="8" spans="1:16" ht="60" customHeight="1">
      <c r="A8" s="130">
        <v>4</v>
      </c>
      <c r="B8" s="136"/>
      <c r="C8" s="132"/>
      <c r="D8" s="132"/>
      <c r="E8" s="132"/>
      <c r="F8" s="137"/>
      <c r="G8" s="137"/>
      <c r="H8" s="137"/>
      <c r="I8" s="136"/>
      <c r="J8" s="138"/>
      <c r="K8" s="136"/>
      <c r="L8" s="1518"/>
      <c r="M8" s="1519"/>
      <c r="O8" s="139" t="s">
        <v>97</v>
      </c>
    </row>
    <row r="9" spans="1:16" ht="60" customHeight="1">
      <c r="A9" s="130">
        <v>5</v>
      </c>
      <c r="B9" s="136"/>
      <c r="C9" s="132"/>
      <c r="D9" s="132"/>
      <c r="E9" s="132"/>
      <c r="F9" s="137"/>
      <c r="G9" s="137"/>
      <c r="H9" s="137"/>
      <c r="I9" s="136"/>
      <c r="J9" s="138"/>
      <c r="K9" s="136"/>
      <c r="L9" s="1518"/>
      <c r="M9" s="1519"/>
    </row>
    <row r="10" spans="1:16" ht="60" customHeight="1">
      <c r="A10" s="130">
        <v>6</v>
      </c>
      <c r="B10" s="136"/>
      <c r="C10" s="132"/>
      <c r="D10" s="132"/>
      <c r="E10" s="132"/>
      <c r="F10" s="137"/>
      <c r="G10" s="137"/>
      <c r="H10" s="137"/>
      <c r="I10" s="136"/>
      <c r="J10" s="138"/>
      <c r="K10" s="136"/>
      <c r="L10" s="1518"/>
      <c r="M10" s="1519"/>
    </row>
    <row r="11" spans="1:16" ht="60" customHeight="1">
      <c r="A11" s="130">
        <v>7</v>
      </c>
      <c r="B11" s="136"/>
      <c r="C11" s="132"/>
      <c r="D11" s="132"/>
      <c r="E11" s="132"/>
      <c r="F11" s="137"/>
      <c r="G11" s="137"/>
      <c r="H11" s="137"/>
      <c r="I11" s="136"/>
      <c r="J11" s="138"/>
      <c r="K11" s="136"/>
      <c r="L11" s="1518"/>
      <c r="M11" s="1519"/>
    </row>
    <row r="12" spans="1:16" ht="60" customHeight="1">
      <c r="A12" s="130">
        <v>8</v>
      </c>
      <c r="B12" s="136"/>
      <c r="C12" s="132"/>
      <c r="D12" s="132"/>
      <c r="E12" s="132"/>
      <c r="F12" s="137"/>
      <c r="G12" s="137"/>
      <c r="H12" s="137"/>
      <c r="I12" s="136"/>
      <c r="J12" s="138"/>
      <c r="K12" s="136"/>
      <c r="L12" s="1518"/>
      <c r="M12" s="1519"/>
    </row>
    <row r="13" spans="1:16" ht="60" customHeight="1">
      <c r="A13" s="130">
        <v>9</v>
      </c>
      <c r="B13" s="136"/>
      <c r="C13" s="132"/>
      <c r="D13" s="132"/>
      <c r="E13" s="132"/>
      <c r="F13" s="137"/>
      <c r="G13" s="137"/>
      <c r="H13" s="137"/>
      <c r="I13" s="136"/>
      <c r="J13" s="138"/>
      <c r="K13" s="136"/>
      <c r="L13" s="1518"/>
      <c r="M13" s="1519"/>
    </row>
    <row r="14" spans="1:16" ht="60" customHeight="1">
      <c r="A14" s="130">
        <v>10</v>
      </c>
      <c r="B14" s="136"/>
      <c r="C14" s="132"/>
      <c r="D14" s="132"/>
      <c r="E14" s="132"/>
      <c r="F14" s="137"/>
      <c r="G14" s="137"/>
      <c r="H14" s="137"/>
      <c r="I14" s="136"/>
      <c r="J14" s="138"/>
      <c r="K14" s="136"/>
      <c r="L14" s="1518"/>
      <c r="M14" s="1519"/>
      <c r="O14" s="139" t="s">
        <v>152</v>
      </c>
      <c r="P14" s="139" t="s">
        <v>97</v>
      </c>
    </row>
    <row r="15" spans="1:16" ht="60" customHeight="1">
      <c r="A15" s="130">
        <v>11</v>
      </c>
      <c r="B15" s="136"/>
      <c r="C15" s="132"/>
      <c r="D15" s="132"/>
      <c r="E15" s="132"/>
      <c r="F15" s="137"/>
      <c r="G15" s="137"/>
      <c r="H15" s="137"/>
      <c r="I15" s="136"/>
      <c r="J15" s="138"/>
      <c r="K15" s="136"/>
      <c r="L15" s="1518"/>
      <c r="M15" s="1519"/>
      <c r="O15" s="139" t="s">
        <v>153</v>
      </c>
    </row>
    <row r="16" spans="1:16" ht="60" customHeight="1">
      <c r="A16" s="130">
        <v>12</v>
      </c>
      <c r="B16" s="136"/>
      <c r="C16" s="132"/>
      <c r="D16" s="132"/>
      <c r="E16" s="132"/>
      <c r="F16" s="137"/>
      <c r="G16" s="137"/>
      <c r="H16" s="137"/>
      <c r="I16" s="136"/>
      <c r="J16" s="138"/>
      <c r="K16" s="136"/>
      <c r="L16" s="1518"/>
      <c r="M16" s="1519"/>
      <c r="O16" s="139" t="s">
        <v>97</v>
      </c>
    </row>
    <row r="17" spans="1:13" ht="60" customHeight="1">
      <c r="A17" s="130">
        <v>13</v>
      </c>
      <c r="B17" s="136"/>
      <c r="C17" s="132"/>
      <c r="D17" s="132"/>
      <c r="E17" s="132"/>
      <c r="F17" s="137"/>
      <c r="G17" s="137"/>
      <c r="H17" s="137"/>
      <c r="I17" s="136"/>
      <c r="J17" s="138"/>
      <c r="K17" s="136"/>
      <c r="L17" s="1518"/>
      <c r="M17" s="1519"/>
    </row>
    <row r="18" spans="1:13" ht="60" customHeight="1">
      <c r="A18" s="130">
        <v>14</v>
      </c>
      <c r="B18" s="136"/>
      <c r="C18" s="132"/>
      <c r="D18" s="132"/>
      <c r="E18" s="132"/>
      <c r="F18" s="137"/>
      <c r="G18" s="137"/>
      <c r="H18" s="137"/>
      <c r="I18" s="136"/>
      <c r="J18" s="138"/>
      <c r="K18" s="136"/>
      <c r="L18" s="1518"/>
      <c r="M18" s="1519"/>
    </row>
    <row r="19" spans="1:13" ht="60" customHeight="1">
      <c r="A19" s="130">
        <v>15</v>
      </c>
      <c r="B19" s="136"/>
      <c r="C19" s="132"/>
      <c r="D19" s="132"/>
      <c r="E19" s="132"/>
      <c r="F19" s="137"/>
      <c r="G19" s="137"/>
      <c r="H19" s="137"/>
      <c r="I19" s="136"/>
      <c r="J19" s="138"/>
      <c r="K19" s="136"/>
      <c r="L19" s="1518"/>
      <c r="M19" s="1519"/>
    </row>
    <row r="20" spans="1:13" ht="60" customHeight="1">
      <c r="A20" s="130">
        <v>16</v>
      </c>
      <c r="B20" s="136"/>
      <c r="C20" s="132"/>
      <c r="D20" s="132"/>
      <c r="E20" s="132"/>
      <c r="F20" s="137"/>
      <c r="G20" s="137"/>
      <c r="H20" s="137"/>
      <c r="I20" s="136"/>
      <c r="J20" s="138"/>
      <c r="K20" s="136"/>
      <c r="L20" s="1518"/>
      <c r="M20" s="1519"/>
    </row>
    <row r="21" spans="1:13" ht="60" customHeight="1">
      <c r="A21" s="130">
        <v>17</v>
      </c>
      <c r="B21" s="136"/>
      <c r="C21" s="132"/>
      <c r="D21" s="132"/>
      <c r="E21" s="132"/>
      <c r="F21" s="137"/>
      <c r="G21" s="137"/>
      <c r="H21" s="137"/>
      <c r="I21" s="136"/>
      <c r="J21" s="138"/>
      <c r="K21" s="136"/>
      <c r="L21" s="1518"/>
      <c r="M21" s="1519"/>
    </row>
    <row r="22" spans="1:13" ht="60" customHeight="1">
      <c r="A22" s="130">
        <v>18</v>
      </c>
      <c r="B22" s="136"/>
      <c r="C22" s="132"/>
      <c r="D22" s="132"/>
      <c r="E22" s="132"/>
      <c r="F22" s="137"/>
      <c r="G22" s="137"/>
      <c r="H22" s="137"/>
      <c r="I22" s="136"/>
      <c r="J22" s="138"/>
      <c r="K22" s="136"/>
      <c r="L22" s="1518"/>
      <c r="M22" s="1519"/>
    </row>
    <row r="23" spans="1:13" ht="60" customHeight="1">
      <c r="A23" s="130">
        <v>19</v>
      </c>
      <c r="B23" s="136"/>
      <c r="C23" s="132"/>
      <c r="D23" s="132"/>
      <c r="E23" s="132"/>
      <c r="F23" s="137"/>
      <c r="G23" s="137"/>
      <c r="H23" s="137"/>
      <c r="I23" s="136"/>
      <c r="J23" s="138"/>
      <c r="K23" s="136"/>
      <c r="L23" s="1518"/>
      <c r="M23" s="1519"/>
    </row>
    <row r="24" spans="1:13" ht="60" customHeight="1" thickBot="1">
      <c r="A24" s="157">
        <v>20</v>
      </c>
      <c r="B24" s="140"/>
      <c r="C24" s="141"/>
      <c r="D24" s="140"/>
      <c r="E24" s="141"/>
      <c r="F24" s="142"/>
      <c r="G24" s="142"/>
      <c r="H24" s="142"/>
      <c r="I24" s="140"/>
      <c r="J24" s="143"/>
      <c r="K24" s="140"/>
      <c r="L24" s="1520"/>
      <c r="M24" s="1521"/>
    </row>
    <row r="25" spans="1:13" ht="13.5" customHeight="1">
      <c r="A25" s="144"/>
      <c r="B25" s="144"/>
      <c r="C25" s="145"/>
      <c r="D25" s="145"/>
      <c r="E25" s="145"/>
      <c r="F25" s="116"/>
    </row>
    <row r="26" spans="1:13" ht="13.5" customHeight="1">
      <c r="A26" s="1463" t="s">
        <v>682</v>
      </c>
      <c r="B26" s="1463"/>
      <c r="C26" s="1463"/>
      <c r="D26" s="1463"/>
      <c r="E26" s="1463"/>
      <c r="F26" s="1463"/>
      <c r="G26" s="1463"/>
      <c r="H26" s="1463"/>
      <c r="I26" s="1463"/>
      <c r="J26" s="1463"/>
      <c r="K26" s="1463"/>
      <c r="L26" s="1463"/>
      <c r="M26" s="1463"/>
    </row>
    <row r="27" spans="1:13" ht="13.5" customHeight="1">
      <c r="A27" s="1463" t="s">
        <v>704</v>
      </c>
      <c r="B27" s="1463"/>
      <c r="C27" s="1463"/>
      <c r="D27" s="1463"/>
      <c r="E27" s="1463"/>
      <c r="F27" s="1463"/>
      <c r="G27" s="1463"/>
      <c r="H27" s="1463"/>
      <c r="I27" s="1463"/>
      <c r="J27" s="1463"/>
      <c r="K27" s="1463"/>
      <c r="L27" s="1463"/>
      <c r="M27" s="1463"/>
    </row>
    <row r="28" spans="1:13" ht="13.5" customHeight="1">
      <c r="A28" s="1516" t="s">
        <v>288</v>
      </c>
      <c r="B28" s="1463"/>
      <c r="C28" s="1463"/>
      <c r="D28" s="1463"/>
      <c r="E28" s="1463"/>
      <c r="F28" s="1463"/>
      <c r="G28" s="1463"/>
      <c r="H28" s="1463"/>
      <c r="I28" s="1463"/>
      <c r="J28" s="1463"/>
      <c r="K28" s="1463"/>
      <c r="L28" s="1463"/>
      <c r="M28" s="1463"/>
    </row>
    <row r="29" spans="1:13" ht="13.5" customHeight="1">
      <c r="A29" s="1516" t="s">
        <v>289</v>
      </c>
      <c r="B29" s="1463"/>
      <c r="C29" s="1463"/>
      <c r="D29" s="1463"/>
      <c r="E29" s="1463"/>
      <c r="F29" s="1463"/>
      <c r="G29" s="1463"/>
      <c r="H29" s="1463"/>
      <c r="I29" s="1463"/>
      <c r="J29" s="1463"/>
      <c r="K29" s="1463"/>
      <c r="L29" s="1463"/>
      <c r="M29" s="1463"/>
    </row>
    <row r="30" spans="1:13" ht="13.5" customHeight="1">
      <c r="A30" s="1463" t="s">
        <v>290</v>
      </c>
      <c r="B30" s="1463"/>
      <c r="C30" s="1463"/>
      <c r="D30" s="1463"/>
      <c r="E30" s="1463"/>
      <c r="F30" s="1463"/>
      <c r="G30" s="1463"/>
      <c r="H30" s="1463"/>
      <c r="I30" s="1463"/>
      <c r="J30" s="1463"/>
      <c r="K30" s="1463"/>
      <c r="L30" s="1463"/>
      <c r="M30" s="1463"/>
    </row>
    <row r="31" spans="1:13" ht="13.5" customHeight="1">
      <c r="A31" s="1463" t="s">
        <v>291</v>
      </c>
      <c r="B31" s="1463"/>
      <c r="C31" s="1463"/>
      <c r="D31" s="1463"/>
      <c r="E31" s="1463"/>
      <c r="F31" s="1463"/>
      <c r="G31" s="1463"/>
      <c r="H31" s="1463"/>
      <c r="I31" s="1463"/>
      <c r="J31" s="1463"/>
      <c r="K31" s="1463"/>
      <c r="L31" s="1463"/>
      <c r="M31" s="1463"/>
    </row>
    <row r="32" spans="1:13" ht="13.5" customHeight="1">
      <c r="A32" s="1463" t="s">
        <v>292</v>
      </c>
      <c r="B32" s="1463"/>
      <c r="C32" s="1463"/>
      <c r="D32" s="1463"/>
      <c r="E32" s="1463"/>
      <c r="F32" s="1463"/>
      <c r="G32" s="1463"/>
      <c r="H32" s="1463"/>
      <c r="I32" s="1463"/>
      <c r="J32" s="1463"/>
      <c r="K32" s="1463"/>
      <c r="L32" s="1463"/>
      <c r="M32" s="1463"/>
    </row>
    <row r="33" spans="1:13" ht="13.5" customHeight="1">
      <c r="A33" s="1464" t="s">
        <v>703</v>
      </c>
      <c r="B33" s="1464"/>
      <c r="C33" s="1464"/>
      <c r="D33" s="1464"/>
      <c r="E33" s="1464"/>
      <c r="F33" s="1464"/>
      <c r="G33" s="1464"/>
      <c r="H33" s="1464"/>
      <c r="I33" s="1464"/>
      <c r="J33" s="1464"/>
      <c r="K33" s="1464"/>
      <c r="L33" s="1464"/>
      <c r="M33" s="1464"/>
    </row>
    <row r="34" spans="1:13" ht="13.5" customHeight="1">
      <c r="A34" s="1515" t="s">
        <v>812</v>
      </c>
      <c r="B34" s="1515"/>
      <c r="C34" s="1515"/>
      <c r="D34" s="1515"/>
      <c r="E34" s="1515"/>
      <c r="F34" s="1515"/>
      <c r="G34" s="1515"/>
      <c r="H34" s="1515"/>
      <c r="I34" s="1515"/>
      <c r="J34" s="1515"/>
      <c r="K34" s="1515"/>
      <c r="L34" s="1515"/>
      <c r="M34" s="1515"/>
    </row>
    <row r="35" spans="1:13" ht="15" customHeight="1">
      <c r="A35" s="144"/>
      <c r="B35" s="144"/>
      <c r="C35" s="144"/>
      <c r="D35" s="144"/>
      <c r="E35" s="144"/>
      <c r="F35" s="144"/>
      <c r="G35" s="144"/>
      <c r="H35" s="144"/>
      <c r="I35" s="144"/>
      <c r="J35" s="144"/>
      <c r="K35" s="144"/>
      <c r="L35" s="144"/>
      <c r="M35" s="373" t="str">
        <f>様式7!$F$4</f>
        <v>○○○○○○○○○○○ＥＳＣＯ事業</v>
      </c>
    </row>
    <row r="36" spans="1:13" ht="15" customHeight="1">
      <c r="A36" s="1463"/>
      <c r="B36" s="1463"/>
      <c r="C36" s="1463"/>
      <c r="D36" s="1463"/>
      <c r="E36" s="1463"/>
      <c r="F36" s="1463"/>
      <c r="G36" s="1463"/>
      <c r="H36" s="1463"/>
      <c r="I36" s="1463"/>
      <c r="J36" s="1463"/>
      <c r="K36" s="1463"/>
      <c r="L36" s="1463"/>
      <c r="M36" s="1463"/>
    </row>
    <row r="37" spans="1:13" ht="15" customHeight="1">
      <c r="F37" s="146"/>
    </row>
    <row r="38" spans="1:13" ht="15" customHeight="1">
      <c r="F38" s="146"/>
    </row>
    <row r="39" spans="1:13" ht="15" customHeight="1"/>
    <row r="40" spans="1:13" ht="15" customHeight="1"/>
    <row r="41" spans="1:13" ht="15" customHeight="1"/>
  </sheetData>
  <mergeCells count="32">
    <mergeCell ref="L17:M17"/>
    <mergeCell ref="L18:M18"/>
    <mergeCell ref="L19:M19"/>
    <mergeCell ref="L22:M22"/>
    <mergeCell ref="L23:M23"/>
    <mergeCell ref="L20:M20"/>
    <mergeCell ref="L21:M21"/>
    <mergeCell ref="A2:C2"/>
    <mergeCell ref="L14:M14"/>
    <mergeCell ref="L15:M15"/>
    <mergeCell ref="L16:M16"/>
    <mergeCell ref="A32:M32"/>
    <mergeCell ref="L24:M24"/>
    <mergeCell ref="L4:M4"/>
    <mergeCell ref="L5:M5"/>
    <mergeCell ref="L6:M6"/>
    <mergeCell ref="L7:M7"/>
    <mergeCell ref="L8:M8"/>
    <mergeCell ref="L9:M9"/>
    <mergeCell ref="L10:M10"/>
    <mergeCell ref="L11:M11"/>
    <mergeCell ref="L12:M12"/>
    <mergeCell ref="L13:M13"/>
    <mergeCell ref="A33:M33"/>
    <mergeCell ref="A34:M34"/>
    <mergeCell ref="A36:M36"/>
    <mergeCell ref="A26:M26"/>
    <mergeCell ref="A27:M27"/>
    <mergeCell ref="A28:M28"/>
    <mergeCell ref="A29:M29"/>
    <mergeCell ref="A30:M30"/>
    <mergeCell ref="A31:M31"/>
  </mergeCells>
  <phoneticPr fontId="5"/>
  <dataValidations count="2">
    <dataValidation type="list" allowBlank="1" showInputMessage="1" showErrorMessage="1" sqref="WVL983055:WVL983064 D65551:D65560 IZ65551:IZ65560 SV65551:SV65560 ACR65551:ACR65560 AMN65551:AMN65560 AWJ65551:AWJ65560 BGF65551:BGF65560 BQB65551:BQB65560 BZX65551:BZX65560 CJT65551:CJT65560 CTP65551:CTP65560 DDL65551:DDL65560 DNH65551:DNH65560 DXD65551:DXD65560 EGZ65551:EGZ65560 EQV65551:EQV65560 FAR65551:FAR65560 FKN65551:FKN65560 FUJ65551:FUJ65560 GEF65551:GEF65560 GOB65551:GOB65560 GXX65551:GXX65560 HHT65551:HHT65560 HRP65551:HRP65560 IBL65551:IBL65560 ILH65551:ILH65560 IVD65551:IVD65560 JEZ65551:JEZ65560 JOV65551:JOV65560 JYR65551:JYR65560 KIN65551:KIN65560 KSJ65551:KSJ65560 LCF65551:LCF65560 LMB65551:LMB65560 LVX65551:LVX65560 MFT65551:MFT65560 MPP65551:MPP65560 MZL65551:MZL65560 NJH65551:NJH65560 NTD65551:NTD65560 OCZ65551:OCZ65560 OMV65551:OMV65560 OWR65551:OWR65560 PGN65551:PGN65560 PQJ65551:PQJ65560 QAF65551:QAF65560 QKB65551:QKB65560 QTX65551:QTX65560 RDT65551:RDT65560 RNP65551:RNP65560 RXL65551:RXL65560 SHH65551:SHH65560 SRD65551:SRD65560 TAZ65551:TAZ65560 TKV65551:TKV65560 TUR65551:TUR65560 UEN65551:UEN65560 UOJ65551:UOJ65560 UYF65551:UYF65560 VIB65551:VIB65560 VRX65551:VRX65560 WBT65551:WBT65560 WLP65551:WLP65560 WVL65551:WVL65560 D131087:D131096 IZ131087:IZ131096 SV131087:SV131096 ACR131087:ACR131096 AMN131087:AMN131096 AWJ131087:AWJ131096 BGF131087:BGF131096 BQB131087:BQB131096 BZX131087:BZX131096 CJT131087:CJT131096 CTP131087:CTP131096 DDL131087:DDL131096 DNH131087:DNH131096 DXD131087:DXD131096 EGZ131087:EGZ131096 EQV131087:EQV131096 FAR131087:FAR131096 FKN131087:FKN131096 FUJ131087:FUJ131096 GEF131087:GEF131096 GOB131087:GOB131096 GXX131087:GXX131096 HHT131087:HHT131096 HRP131087:HRP131096 IBL131087:IBL131096 ILH131087:ILH131096 IVD131087:IVD131096 JEZ131087:JEZ131096 JOV131087:JOV131096 JYR131087:JYR131096 KIN131087:KIN131096 KSJ131087:KSJ131096 LCF131087:LCF131096 LMB131087:LMB131096 LVX131087:LVX131096 MFT131087:MFT131096 MPP131087:MPP131096 MZL131087:MZL131096 NJH131087:NJH131096 NTD131087:NTD131096 OCZ131087:OCZ131096 OMV131087:OMV131096 OWR131087:OWR131096 PGN131087:PGN131096 PQJ131087:PQJ131096 QAF131087:QAF131096 QKB131087:QKB131096 QTX131087:QTX131096 RDT131087:RDT131096 RNP131087:RNP131096 RXL131087:RXL131096 SHH131087:SHH131096 SRD131087:SRD131096 TAZ131087:TAZ131096 TKV131087:TKV131096 TUR131087:TUR131096 UEN131087:UEN131096 UOJ131087:UOJ131096 UYF131087:UYF131096 VIB131087:VIB131096 VRX131087:VRX131096 WBT131087:WBT131096 WLP131087:WLP131096 WVL131087:WVL131096 D196623:D196632 IZ196623:IZ196632 SV196623:SV196632 ACR196623:ACR196632 AMN196623:AMN196632 AWJ196623:AWJ196632 BGF196623:BGF196632 BQB196623:BQB196632 BZX196623:BZX196632 CJT196623:CJT196632 CTP196623:CTP196632 DDL196623:DDL196632 DNH196623:DNH196632 DXD196623:DXD196632 EGZ196623:EGZ196632 EQV196623:EQV196632 FAR196623:FAR196632 FKN196623:FKN196632 FUJ196623:FUJ196632 GEF196623:GEF196632 GOB196623:GOB196632 GXX196623:GXX196632 HHT196623:HHT196632 HRP196623:HRP196632 IBL196623:IBL196632 ILH196623:ILH196632 IVD196623:IVD196632 JEZ196623:JEZ196632 JOV196623:JOV196632 JYR196623:JYR196632 KIN196623:KIN196632 KSJ196623:KSJ196632 LCF196623:LCF196632 LMB196623:LMB196632 LVX196623:LVX196632 MFT196623:MFT196632 MPP196623:MPP196632 MZL196623:MZL196632 NJH196623:NJH196632 NTD196623:NTD196632 OCZ196623:OCZ196632 OMV196623:OMV196632 OWR196623:OWR196632 PGN196623:PGN196632 PQJ196623:PQJ196632 QAF196623:QAF196632 QKB196623:QKB196632 QTX196623:QTX196632 RDT196623:RDT196632 RNP196623:RNP196632 RXL196623:RXL196632 SHH196623:SHH196632 SRD196623:SRD196632 TAZ196623:TAZ196632 TKV196623:TKV196632 TUR196623:TUR196632 UEN196623:UEN196632 UOJ196623:UOJ196632 UYF196623:UYF196632 VIB196623:VIB196632 VRX196623:VRX196632 WBT196623:WBT196632 WLP196623:WLP196632 WVL196623:WVL196632 D262159:D262168 IZ262159:IZ262168 SV262159:SV262168 ACR262159:ACR262168 AMN262159:AMN262168 AWJ262159:AWJ262168 BGF262159:BGF262168 BQB262159:BQB262168 BZX262159:BZX262168 CJT262159:CJT262168 CTP262159:CTP262168 DDL262159:DDL262168 DNH262159:DNH262168 DXD262159:DXD262168 EGZ262159:EGZ262168 EQV262159:EQV262168 FAR262159:FAR262168 FKN262159:FKN262168 FUJ262159:FUJ262168 GEF262159:GEF262168 GOB262159:GOB262168 GXX262159:GXX262168 HHT262159:HHT262168 HRP262159:HRP262168 IBL262159:IBL262168 ILH262159:ILH262168 IVD262159:IVD262168 JEZ262159:JEZ262168 JOV262159:JOV262168 JYR262159:JYR262168 KIN262159:KIN262168 KSJ262159:KSJ262168 LCF262159:LCF262168 LMB262159:LMB262168 LVX262159:LVX262168 MFT262159:MFT262168 MPP262159:MPP262168 MZL262159:MZL262168 NJH262159:NJH262168 NTD262159:NTD262168 OCZ262159:OCZ262168 OMV262159:OMV262168 OWR262159:OWR262168 PGN262159:PGN262168 PQJ262159:PQJ262168 QAF262159:QAF262168 QKB262159:QKB262168 QTX262159:QTX262168 RDT262159:RDT262168 RNP262159:RNP262168 RXL262159:RXL262168 SHH262159:SHH262168 SRD262159:SRD262168 TAZ262159:TAZ262168 TKV262159:TKV262168 TUR262159:TUR262168 UEN262159:UEN262168 UOJ262159:UOJ262168 UYF262159:UYF262168 VIB262159:VIB262168 VRX262159:VRX262168 WBT262159:WBT262168 WLP262159:WLP262168 WVL262159:WVL262168 D327695:D327704 IZ327695:IZ327704 SV327695:SV327704 ACR327695:ACR327704 AMN327695:AMN327704 AWJ327695:AWJ327704 BGF327695:BGF327704 BQB327695:BQB327704 BZX327695:BZX327704 CJT327695:CJT327704 CTP327695:CTP327704 DDL327695:DDL327704 DNH327695:DNH327704 DXD327695:DXD327704 EGZ327695:EGZ327704 EQV327695:EQV327704 FAR327695:FAR327704 FKN327695:FKN327704 FUJ327695:FUJ327704 GEF327695:GEF327704 GOB327695:GOB327704 GXX327695:GXX327704 HHT327695:HHT327704 HRP327695:HRP327704 IBL327695:IBL327704 ILH327695:ILH327704 IVD327695:IVD327704 JEZ327695:JEZ327704 JOV327695:JOV327704 JYR327695:JYR327704 KIN327695:KIN327704 KSJ327695:KSJ327704 LCF327695:LCF327704 LMB327695:LMB327704 LVX327695:LVX327704 MFT327695:MFT327704 MPP327695:MPP327704 MZL327695:MZL327704 NJH327695:NJH327704 NTD327695:NTD327704 OCZ327695:OCZ327704 OMV327695:OMV327704 OWR327695:OWR327704 PGN327695:PGN327704 PQJ327695:PQJ327704 QAF327695:QAF327704 QKB327695:QKB327704 QTX327695:QTX327704 RDT327695:RDT327704 RNP327695:RNP327704 RXL327695:RXL327704 SHH327695:SHH327704 SRD327695:SRD327704 TAZ327695:TAZ327704 TKV327695:TKV327704 TUR327695:TUR327704 UEN327695:UEN327704 UOJ327695:UOJ327704 UYF327695:UYF327704 VIB327695:VIB327704 VRX327695:VRX327704 WBT327695:WBT327704 WLP327695:WLP327704 WVL327695:WVL327704 D393231:D393240 IZ393231:IZ393240 SV393231:SV393240 ACR393231:ACR393240 AMN393231:AMN393240 AWJ393231:AWJ393240 BGF393231:BGF393240 BQB393231:BQB393240 BZX393231:BZX393240 CJT393231:CJT393240 CTP393231:CTP393240 DDL393231:DDL393240 DNH393231:DNH393240 DXD393231:DXD393240 EGZ393231:EGZ393240 EQV393231:EQV393240 FAR393231:FAR393240 FKN393231:FKN393240 FUJ393231:FUJ393240 GEF393231:GEF393240 GOB393231:GOB393240 GXX393231:GXX393240 HHT393231:HHT393240 HRP393231:HRP393240 IBL393231:IBL393240 ILH393231:ILH393240 IVD393231:IVD393240 JEZ393231:JEZ393240 JOV393231:JOV393240 JYR393231:JYR393240 KIN393231:KIN393240 KSJ393231:KSJ393240 LCF393231:LCF393240 LMB393231:LMB393240 LVX393231:LVX393240 MFT393231:MFT393240 MPP393231:MPP393240 MZL393231:MZL393240 NJH393231:NJH393240 NTD393231:NTD393240 OCZ393231:OCZ393240 OMV393231:OMV393240 OWR393231:OWR393240 PGN393231:PGN393240 PQJ393231:PQJ393240 QAF393231:QAF393240 QKB393231:QKB393240 QTX393231:QTX393240 RDT393231:RDT393240 RNP393231:RNP393240 RXL393231:RXL393240 SHH393231:SHH393240 SRD393231:SRD393240 TAZ393231:TAZ393240 TKV393231:TKV393240 TUR393231:TUR393240 UEN393231:UEN393240 UOJ393231:UOJ393240 UYF393231:UYF393240 VIB393231:VIB393240 VRX393231:VRX393240 WBT393231:WBT393240 WLP393231:WLP393240 WVL393231:WVL393240 D458767:D458776 IZ458767:IZ458776 SV458767:SV458776 ACR458767:ACR458776 AMN458767:AMN458776 AWJ458767:AWJ458776 BGF458767:BGF458776 BQB458767:BQB458776 BZX458767:BZX458776 CJT458767:CJT458776 CTP458767:CTP458776 DDL458767:DDL458776 DNH458767:DNH458776 DXD458767:DXD458776 EGZ458767:EGZ458776 EQV458767:EQV458776 FAR458767:FAR458776 FKN458767:FKN458776 FUJ458767:FUJ458776 GEF458767:GEF458776 GOB458767:GOB458776 GXX458767:GXX458776 HHT458767:HHT458776 HRP458767:HRP458776 IBL458767:IBL458776 ILH458767:ILH458776 IVD458767:IVD458776 JEZ458767:JEZ458776 JOV458767:JOV458776 JYR458767:JYR458776 KIN458767:KIN458776 KSJ458767:KSJ458776 LCF458767:LCF458776 LMB458767:LMB458776 LVX458767:LVX458776 MFT458767:MFT458776 MPP458767:MPP458776 MZL458767:MZL458776 NJH458767:NJH458776 NTD458767:NTD458776 OCZ458767:OCZ458776 OMV458767:OMV458776 OWR458767:OWR458776 PGN458767:PGN458776 PQJ458767:PQJ458776 QAF458767:QAF458776 QKB458767:QKB458776 QTX458767:QTX458776 RDT458767:RDT458776 RNP458767:RNP458776 RXL458767:RXL458776 SHH458767:SHH458776 SRD458767:SRD458776 TAZ458767:TAZ458776 TKV458767:TKV458776 TUR458767:TUR458776 UEN458767:UEN458776 UOJ458767:UOJ458776 UYF458767:UYF458776 VIB458767:VIB458776 VRX458767:VRX458776 WBT458767:WBT458776 WLP458767:WLP458776 WVL458767:WVL458776 D524303:D524312 IZ524303:IZ524312 SV524303:SV524312 ACR524303:ACR524312 AMN524303:AMN524312 AWJ524303:AWJ524312 BGF524303:BGF524312 BQB524303:BQB524312 BZX524303:BZX524312 CJT524303:CJT524312 CTP524303:CTP524312 DDL524303:DDL524312 DNH524303:DNH524312 DXD524303:DXD524312 EGZ524303:EGZ524312 EQV524303:EQV524312 FAR524303:FAR524312 FKN524303:FKN524312 FUJ524303:FUJ524312 GEF524303:GEF524312 GOB524303:GOB524312 GXX524303:GXX524312 HHT524303:HHT524312 HRP524303:HRP524312 IBL524303:IBL524312 ILH524303:ILH524312 IVD524303:IVD524312 JEZ524303:JEZ524312 JOV524303:JOV524312 JYR524303:JYR524312 KIN524303:KIN524312 KSJ524303:KSJ524312 LCF524303:LCF524312 LMB524303:LMB524312 LVX524303:LVX524312 MFT524303:MFT524312 MPP524303:MPP524312 MZL524303:MZL524312 NJH524303:NJH524312 NTD524303:NTD524312 OCZ524303:OCZ524312 OMV524303:OMV524312 OWR524303:OWR524312 PGN524303:PGN524312 PQJ524303:PQJ524312 QAF524303:QAF524312 QKB524303:QKB524312 QTX524303:QTX524312 RDT524303:RDT524312 RNP524303:RNP524312 RXL524303:RXL524312 SHH524303:SHH524312 SRD524303:SRD524312 TAZ524303:TAZ524312 TKV524303:TKV524312 TUR524303:TUR524312 UEN524303:UEN524312 UOJ524303:UOJ524312 UYF524303:UYF524312 VIB524303:VIB524312 VRX524303:VRX524312 WBT524303:WBT524312 WLP524303:WLP524312 WVL524303:WVL524312 D589839:D589848 IZ589839:IZ589848 SV589839:SV589848 ACR589839:ACR589848 AMN589839:AMN589848 AWJ589839:AWJ589848 BGF589839:BGF589848 BQB589839:BQB589848 BZX589839:BZX589848 CJT589839:CJT589848 CTP589839:CTP589848 DDL589839:DDL589848 DNH589839:DNH589848 DXD589839:DXD589848 EGZ589839:EGZ589848 EQV589839:EQV589848 FAR589839:FAR589848 FKN589839:FKN589848 FUJ589839:FUJ589848 GEF589839:GEF589848 GOB589839:GOB589848 GXX589839:GXX589848 HHT589839:HHT589848 HRP589839:HRP589848 IBL589839:IBL589848 ILH589839:ILH589848 IVD589839:IVD589848 JEZ589839:JEZ589848 JOV589839:JOV589848 JYR589839:JYR589848 KIN589839:KIN589848 KSJ589839:KSJ589848 LCF589839:LCF589848 LMB589839:LMB589848 LVX589839:LVX589848 MFT589839:MFT589848 MPP589839:MPP589848 MZL589839:MZL589848 NJH589839:NJH589848 NTD589839:NTD589848 OCZ589839:OCZ589848 OMV589839:OMV589848 OWR589839:OWR589848 PGN589839:PGN589848 PQJ589839:PQJ589848 QAF589839:QAF589848 QKB589839:QKB589848 QTX589839:QTX589848 RDT589839:RDT589848 RNP589839:RNP589848 RXL589839:RXL589848 SHH589839:SHH589848 SRD589839:SRD589848 TAZ589839:TAZ589848 TKV589839:TKV589848 TUR589839:TUR589848 UEN589839:UEN589848 UOJ589839:UOJ589848 UYF589839:UYF589848 VIB589839:VIB589848 VRX589839:VRX589848 WBT589839:WBT589848 WLP589839:WLP589848 WVL589839:WVL589848 D655375:D655384 IZ655375:IZ655384 SV655375:SV655384 ACR655375:ACR655384 AMN655375:AMN655384 AWJ655375:AWJ655384 BGF655375:BGF655384 BQB655375:BQB655384 BZX655375:BZX655384 CJT655375:CJT655384 CTP655375:CTP655384 DDL655375:DDL655384 DNH655375:DNH655384 DXD655375:DXD655384 EGZ655375:EGZ655384 EQV655375:EQV655384 FAR655375:FAR655384 FKN655375:FKN655384 FUJ655375:FUJ655384 GEF655375:GEF655384 GOB655375:GOB655384 GXX655375:GXX655384 HHT655375:HHT655384 HRP655375:HRP655384 IBL655375:IBL655384 ILH655375:ILH655384 IVD655375:IVD655384 JEZ655375:JEZ655384 JOV655375:JOV655384 JYR655375:JYR655384 KIN655375:KIN655384 KSJ655375:KSJ655384 LCF655375:LCF655384 LMB655375:LMB655384 LVX655375:LVX655384 MFT655375:MFT655384 MPP655375:MPP655384 MZL655375:MZL655384 NJH655375:NJH655384 NTD655375:NTD655384 OCZ655375:OCZ655384 OMV655375:OMV655384 OWR655375:OWR655384 PGN655375:PGN655384 PQJ655375:PQJ655384 QAF655375:QAF655384 QKB655375:QKB655384 QTX655375:QTX655384 RDT655375:RDT655384 RNP655375:RNP655384 RXL655375:RXL655384 SHH655375:SHH655384 SRD655375:SRD655384 TAZ655375:TAZ655384 TKV655375:TKV655384 TUR655375:TUR655384 UEN655375:UEN655384 UOJ655375:UOJ655384 UYF655375:UYF655384 VIB655375:VIB655384 VRX655375:VRX655384 WBT655375:WBT655384 WLP655375:WLP655384 WVL655375:WVL655384 D720911:D720920 IZ720911:IZ720920 SV720911:SV720920 ACR720911:ACR720920 AMN720911:AMN720920 AWJ720911:AWJ720920 BGF720911:BGF720920 BQB720911:BQB720920 BZX720911:BZX720920 CJT720911:CJT720920 CTP720911:CTP720920 DDL720911:DDL720920 DNH720911:DNH720920 DXD720911:DXD720920 EGZ720911:EGZ720920 EQV720911:EQV720920 FAR720911:FAR720920 FKN720911:FKN720920 FUJ720911:FUJ720920 GEF720911:GEF720920 GOB720911:GOB720920 GXX720911:GXX720920 HHT720911:HHT720920 HRP720911:HRP720920 IBL720911:IBL720920 ILH720911:ILH720920 IVD720911:IVD720920 JEZ720911:JEZ720920 JOV720911:JOV720920 JYR720911:JYR720920 KIN720911:KIN720920 KSJ720911:KSJ720920 LCF720911:LCF720920 LMB720911:LMB720920 LVX720911:LVX720920 MFT720911:MFT720920 MPP720911:MPP720920 MZL720911:MZL720920 NJH720911:NJH720920 NTD720911:NTD720920 OCZ720911:OCZ720920 OMV720911:OMV720920 OWR720911:OWR720920 PGN720911:PGN720920 PQJ720911:PQJ720920 QAF720911:QAF720920 QKB720911:QKB720920 QTX720911:QTX720920 RDT720911:RDT720920 RNP720911:RNP720920 RXL720911:RXL720920 SHH720911:SHH720920 SRD720911:SRD720920 TAZ720911:TAZ720920 TKV720911:TKV720920 TUR720911:TUR720920 UEN720911:UEN720920 UOJ720911:UOJ720920 UYF720911:UYF720920 VIB720911:VIB720920 VRX720911:VRX720920 WBT720911:WBT720920 WLP720911:WLP720920 WVL720911:WVL720920 D786447:D786456 IZ786447:IZ786456 SV786447:SV786456 ACR786447:ACR786456 AMN786447:AMN786456 AWJ786447:AWJ786456 BGF786447:BGF786456 BQB786447:BQB786456 BZX786447:BZX786456 CJT786447:CJT786456 CTP786447:CTP786456 DDL786447:DDL786456 DNH786447:DNH786456 DXD786447:DXD786456 EGZ786447:EGZ786456 EQV786447:EQV786456 FAR786447:FAR786456 FKN786447:FKN786456 FUJ786447:FUJ786456 GEF786447:GEF786456 GOB786447:GOB786456 GXX786447:GXX786456 HHT786447:HHT786456 HRP786447:HRP786456 IBL786447:IBL786456 ILH786447:ILH786456 IVD786447:IVD786456 JEZ786447:JEZ786456 JOV786447:JOV786456 JYR786447:JYR786456 KIN786447:KIN786456 KSJ786447:KSJ786456 LCF786447:LCF786456 LMB786447:LMB786456 LVX786447:LVX786456 MFT786447:MFT786456 MPP786447:MPP786456 MZL786447:MZL786456 NJH786447:NJH786456 NTD786447:NTD786456 OCZ786447:OCZ786456 OMV786447:OMV786456 OWR786447:OWR786456 PGN786447:PGN786456 PQJ786447:PQJ786456 QAF786447:QAF786456 QKB786447:QKB786456 QTX786447:QTX786456 RDT786447:RDT786456 RNP786447:RNP786456 RXL786447:RXL786456 SHH786447:SHH786456 SRD786447:SRD786456 TAZ786447:TAZ786456 TKV786447:TKV786456 TUR786447:TUR786456 UEN786447:UEN786456 UOJ786447:UOJ786456 UYF786447:UYF786456 VIB786447:VIB786456 VRX786447:VRX786456 WBT786447:WBT786456 WLP786447:WLP786456 WVL786447:WVL786456 D851983:D851992 IZ851983:IZ851992 SV851983:SV851992 ACR851983:ACR851992 AMN851983:AMN851992 AWJ851983:AWJ851992 BGF851983:BGF851992 BQB851983:BQB851992 BZX851983:BZX851992 CJT851983:CJT851992 CTP851983:CTP851992 DDL851983:DDL851992 DNH851983:DNH851992 DXD851983:DXD851992 EGZ851983:EGZ851992 EQV851983:EQV851992 FAR851983:FAR851992 FKN851983:FKN851992 FUJ851983:FUJ851992 GEF851983:GEF851992 GOB851983:GOB851992 GXX851983:GXX851992 HHT851983:HHT851992 HRP851983:HRP851992 IBL851983:IBL851992 ILH851983:ILH851992 IVD851983:IVD851992 JEZ851983:JEZ851992 JOV851983:JOV851992 JYR851983:JYR851992 KIN851983:KIN851992 KSJ851983:KSJ851992 LCF851983:LCF851992 LMB851983:LMB851992 LVX851983:LVX851992 MFT851983:MFT851992 MPP851983:MPP851992 MZL851983:MZL851992 NJH851983:NJH851992 NTD851983:NTD851992 OCZ851983:OCZ851992 OMV851983:OMV851992 OWR851983:OWR851992 PGN851983:PGN851992 PQJ851983:PQJ851992 QAF851983:QAF851992 QKB851983:QKB851992 QTX851983:QTX851992 RDT851983:RDT851992 RNP851983:RNP851992 RXL851983:RXL851992 SHH851983:SHH851992 SRD851983:SRD851992 TAZ851983:TAZ851992 TKV851983:TKV851992 TUR851983:TUR851992 UEN851983:UEN851992 UOJ851983:UOJ851992 UYF851983:UYF851992 VIB851983:VIB851992 VRX851983:VRX851992 WBT851983:WBT851992 WLP851983:WLP851992 WVL851983:WVL851992 D917519:D917528 IZ917519:IZ917528 SV917519:SV917528 ACR917519:ACR917528 AMN917519:AMN917528 AWJ917519:AWJ917528 BGF917519:BGF917528 BQB917519:BQB917528 BZX917519:BZX917528 CJT917519:CJT917528 CTP917519:CTP917528 DDL917519:DDL917528 DNH917519:DNH917528 DXD917519:DXD917528 EGZ917519:EGZ917528 EQV917519:EQV917528 FAR917519:FAR917528 FKN917519:FKN917528 FUJ917519:FUJ917528 GEF917519:GEF917528 GOB917519:GOB917528 GXX917519:GXX917528 HHT917519:HHT917528 HRP917519:HRP917528 IBL917519:IBL917528 ILH917519:ILH917528 IVD917519:IVD917528 JEZ917519:JEZ917528 JOV917519:JOV917528 JYR917519:JYR917528 KIN917519:KIN917528 KSJ917519:KSJ917528 LCF917519:LCF917528 LMB917519:LMB917528 LVX917519:LVX917528 MFT917519:MFT917528 MPP917519:MPP917528 MZL917519:MZL917528 NJH917519:NJH917528 NTD917519:NTD917528 OCZ917519:OCZ917528 OMV917519:OMV917528 OWR917519:OWR917528 PGN917519:PGN917528 PQJ917519:PQJ917528 QAF917519:QAF917528 QKB917519:QKB917528 QTX917519:QTX917528 RDT917519:RDT917528 RNP917519:RNP917528 RXL917519:RXL917528 SHH917519:SHH917528 SRD917519:SRD917528 TAZ917519:TAZ917528 TKV917519:TKV917528 TUR917519:TUR917528 UEN917519:UEN917528 UOJ917519:UOJ917528 UYF917519:UYF917528 VIB917519:VIB917528 VRX917519:VRX917528 WBT917519:WBT917528 WLP917519:WLP917528 WVL917519:WVL917528 D983055:D983064 IZ983055:IZ983064 SV983055:SV983064 ACR983055:ACR983064 AMN983055:AMN983064 AWJ983055:AWJ983064 BGF983055:BGF983064 BQB983055:BQB983064 BZX983055:BZX983064 CJT983055:CJT983064 CTP983055:CTP983064 DDL983055:DDL983064 DNH983055:DNH983064 DXD983055:DXD983064 EGZ983055:EGZ983064 EQV983055:EQV983064 FAR983055:FAR983064 FKN983055:FKN983064 FUJ983055:FUJ983064 GEF983055:GEF983064 GOB983055:GOB983064 GXX983055:GXX983064 HHT983055:HHT983064 HRP983055:HRP983064 IBL983055:IBL983064 ILH983055:ILH983064 IVD983055:IVD983064 JEZ983055:JEZ983064 JOV983055:JOV983064 JYR983055:JYR983064 KIN983055:KIN983064 KSJ983055:KSJ983064 LCF983055:LCF983064 LMB983055:LMB983064 LVX983055:LVX983064 MFT983055:MFT983064 MPP983055:MPP983064 MZL983055:MZL983064 NJH983055:NJH983064 NTD983055:NTD983064 OCZ983055:OCZ983064 OMV983055:OMV983064 OWR983055:OWR983064 PGN983055:PGN983064 PQJ983055:PQJ983064 QAF983055:QAF983064 QKB983055:QKB983064 QTX983055:QTX983064 RDT983055:RDT983064 RNP983055:RNP983064 RXL983055:RXL983064 SHH983055:SHH983064 SRD983055:SRD983064 TAZ983055:TAZ983064 TKV983055:TKV983064 TUR983055:TUR983064 UEN983055:UEN983064 UOJ983055:UOJ983064 UYF983055:UYF983064 VIB983055:VIB983064 VRX983055:VRX983064 WBT983055:WBT983064 WLP983055:WLP983064 D5:D24 IZ5:IZ24 SV5:SV24 ACR5:ACR24 AMN5:AMN24 AWJ5:AWJ24 BGF5:BGF24 BQB5:BQB24 BZX5:BZX24 CJT5:CJT24 CTP5:CTP24 DDL5:DDL24 DNH5:DNH24 DXD5:DXD24 EGZ5:EGZ24 EQV5:EQV24 FAR5:FAR24 FKN5:FKN24 FUJ5:FUJ24 GEF5:GEF24 GOB5:GOB24 GXX5:GXX24 HHT5:HHT24 HRP5:HRP24 IBL5:IBL24 ILH5:ILH24 IVD5:IVD24 JEZ5:JEZ24 JOV5:JOV24 JYR5:JYR24 KIN5:KIN24 KSJ5:KSJ24 LCF5:LCF24 LMB5:LMB24 LVX5:LVX24 MFT5:MFT24 MPP5:MPP24 MZL5:MZL24 NJH5:NJH24 NTD5:NTD24 OCZ5:OCZ24 OMV5:OMV24 OWR5:OWR24 PGN5:PGN24 PQJ5:PQJ24 QAF5:QAF24 QKB5:QKB24 QTX5:QTX24 RDT5:RDT24 RNP5:RNP24 RXL5:RXL24 SHH5:SHH24 SRD5:SRD24 TAZ5:TAZ24 TKV5:TKV24 TUR5:TUR24 UEN5:UEN24 UOJ5:UOJ24 UYF5:UYF24 VIB5:VIB24 VRX5:VRX24 WBT5:WBT24 WLP5:WLP24 WVL5:WVL24">
      <formula1>$P$5:$P$6</formula1>
    </dataValidation>
    <dataValidation type="list" allowBlank="1" showInputMessage="1" showErrorMessage="1" sqref="WVK983055:WVK983064 C65551:C65560 IY65551:IY65560 SU65551:SU65560 ACQ65551:ACQ65560 AMM65551:AMM65560 AWI65551:AWI65560 BGE65551:BGE65560 BQA65551:BQA65560 BZW65551:BZW65560 CJS65551:CJS65560 CTO65551:CTO65560 DDK65551:DDK65560 DNG65551:DNG65560 DXC65551:DXC65560 EGY65551:EGY65560 EQU65551:EQU65560 FAQ65551:FAQ65560 FKM65551:FKM65560 FUI65551:FUI65560 GEE65551:GEE65560 GOA65551:GOA65560 GXW65551:GXW65560 HHS65551:HHS65560 HRO65551:HRO65560 IBK65551:IBK65560 ILG65551:ILG65560 IVC65551:IVC65560 JEY65551:JEY65560 JOU65551:JOU65560 JYQ65551:JYQ65560 KIM65551:KIM65560 KSI65551:KSI65560 LCE65551:LCE65560 LMA65551:LMA65560 LVW65551:LVW65560 MFS65551:MFS65560 MPO65551:MPO65560 MZK65551:MZK65560 NJG65551:NJG65560 NTC65551:NTC65560 OCY65551:OCY65560 OMU65551:OMU65560 OWQ65551:OWQ65560 PGM65551:PGM65560 PQI65551:PQI65560 QAE65551:QAE65560 QKA65551:QKA65560 QTW65551:QTW65560 RDS65551:RDS65560 RNO65551:RNO65560 RXK65551:RXK65560 SHG65551:SHG65560 SRC65551:SRC65560 TAY65551:TAY65560 TKU65551:TKU65560 TUQ65551:TUQ65560 UEM65551:UEM65560 UOI65551:UOI65560 UYE65551:UYE65560 VIA65551:VIA65560 VRW65551:VRW65560 WBS65551:WBS65560 WLO65551:WLO65560 WVK65551:WVK65560 C131087:C131096 IY131087:IY131096 SU131087:SU131096 ACQ131087:ACQ131096 AMM131087:AMM131096 AWI131087:AWI131096 BGE131087:BGE131096 BQA131087:BQA131096 BZW131087:BZW131096 CJS131087:CJS131096 CTO131087:CTO131096 DDK131087:DDK131096 DNG131087:DNG131096 DXC131087:DXC131096 EGY131087:EGY131096 EQU131087:EQU131096 FAQ131087:FAQ131096 FKM131087:FKM131096 FUI131087:FUI131096 GEE131087:GEE131096 GOA131087:GOA131096 GXW131087:GXW131096 HHS131087:HHS131096 HRO131087:HRO131096 IBK131087:IBK131096 ILG131087:ILG131096 IVC131087:IVC131096 JEY131087:JEY131096 JOU131087:JOU131096 JYQ131087:JYQ131096 KIM131087:KIM131096 KSI131087:KSI131096 LCE131087:LCE131096 LMA131087:LMA131096 LVW131087:LVW131096 MFS131087:MFS131096 MPO131087:MPO131096 MZK131087:MZK131096 NJG131087:NJG131096 NTC131087:NTC131096 OCY131087:OCY131096 OMU131087:OMU131096 OWQ131087:OWQ131096 PGM131087:PGM131096 PQI131087:PQI131096 QAE131087:QAE131096 QKA131087:QKA131096 QTW131087:QTW131096 RDS131087:RDS131096 RNO131087:RNO131096 RXK131087:RXK131096 SHG131087:SHG131096 SRC131087:SRC131096 TAY131087:TAY131096 TKU131087:TKU131096 TUQ131087:TUQ131096 UEM131087:UEM131096 UOI131087:UOI131096 UYE131087:UYE131096 VIA131087:VIA131096 VRW131087:VRW131096 WBS131087:WBS131096 WLO131087:WLO131096 WVK131087:WVK131096 C196623:C196632 IY196623:IY196632 SU196623:SU196632 ACQ196623:ACQ196632 AMM196623:AMM196632 AWI196623:AWI196632 BGE196623:BGE196632 BQA196623:BQA196632 BZW196623:BZW196632 CJS196623:CJS196632 CTO196623:CTO196632 DDK196623:DDK196632 DNG196623:DNG196632 DXC196623:DXC196632 EGY196623:EGY196632 EQU196623:EQU196632 FAQ196623:FAQ196632 FKM196623:FKM196632 FUI196623:FUI196632 GEE196623:GEE196632 GOA196623:GOA196632 GXW196623:GXW196632 HHS196623:HHS196632 HRO196623:HRO196632 IBK196623:IBK196632 ILG196623:ILG196632 IVC196623:IVC196632 JEY196623:JEY196632 JOU196623:JOU196632 JYQ196623:JYQ196632 KIM196623:KIM196632 KSI196623:KSI196632 LCE196623:LCE196632 LMA196623:LMA196632 LVW196623:LVW196632 MFS196623:MFS196632 MPO196623:MPO196632 MZK196623:MZK196632 NJG196623:NJG196632 NTC196623:NTC196632 OCY196623:OCY196632 OMU196623:OMU196632 OWQ196623:OWQ196632 PGM196623:PGM196632 PQI196623:PQI196632 QAE196623:QAE196632 QKA196623:QKA196632 QTW196623:QTW196632 RDS196623:RDS196632 RNO196623:RNO196632 RXK196623:RXK196632 SHG196623:SHG196632 SRC196623:SRC196632 TAY196623:TAY196632 TKU196623:TKU196632 TUQ196623:TUQ196632 UEM196623:UEM196632 UOI196623:UOI196632 UYE196623:UYE196632 VIA196623:VIA196632 VRW196623:VRW196632 WBS196623:WBS196632 WLO196623:WLO196632 WVK196623:WVK196632 C262159:C262168 IY262159:IY262168 SU262159:SU262168 ACQ262159:ACQ262168 AMM262159:AMM262168 AWI262159:AWI262168 BGE262159:BGE262168 BQA262159:BQA262168 BZW262159:BZW262168 CJS262159:CJS262168 CTO262159:CTO262168 DDK262159:DDK262168 DNG262159:DNG262168 DXC262159:DXC262168 EGY262159:EGY262168 EQU262159:EQU262168 FAQ262159:FAQ262168 FKM262159:FKM262168 FUI262159:FUI262168 GEE262159:GEE262168 GOA262159:GOA262168 GXW262159:GXW262168 HHS262159:HHS262168 HRO262159:HRO262168 IBK262159:IBK262168 ILG262159:ILG262168 IVC262159:IVC262168 JEY262159:JEY262168 JOU262159:JOU262168 JYQ262159:JYQ262168 KIM262159:KIM262168 KSI262159:KSI262168 LCE262159:LCE262168 LMA262159:LMA262168 LVW262159:LVW262168 MFS262159:MFS262168 MPO262159:MPO262168 MZK262159:MZK262168 NJG262159:NJG262168 NTC262159:NTC262168 OCY262159:OCY262168 OMU262159:OMU262168 OWQ262159:OWQ262168 PGM262159:PGM262168 PQI262159:PQI262168 QAE262159:QAE262168 QKA262159:QKA262168 QTW262159:QTW262168 RDS262159:RDS262168 RNO262159:RNO262168 RXK262159:RXK262168 SHG262159:SHG262168 SRC262159:SRC262168 TAY262159:TAY262168 TKU262159:TKU262168 TUQ262159:TUQ262168 UEM262159:UEM262168 UOI262159:UOI262168 UYE262159:UYE262168 VIA262159:VIA262168 VRW262159:VRW262168 WBS262159:WBS262168 WLO262159:WLO262168 WVK262159:WVK262168 C327695:C327704 IY327695:IY327704 SU327695:SU327704 ACQ327695:ACQ327704 AMM327695:AMM327704 AWI327695:AWI327704 BGE327695:BGE327704 BQA327695:BQA327704 BZW327695:BZW327704 CJS327695:CJS327704 CTO327695:CTO327704 DDK327695:DDK327704 DNG327695:DNG327704 DXC327695:DXC327704 EGY327695:EGY327704 EQU327695:EQU327704 FAQ327695:FAQ327704 FKM327695:FKM327704 FUI327695:FUI327704 GEE327695:GEE327704 GOA327695:GOA327704 GXW327695:GXW327704 HHS327695:HHS327704 HRO327695:HRO327704 IBK327695:IBK327704 ILG327695:ILG327704 IVC327695:IVC327704 JEY327695:JEY327704 JOU327695:JOU327704 JYQ327695:JYQ327704 KIM327695:KIM327704 KSI327695:KSI327704 LCE327695:LCE327704 LMA327695:LMA327704 LVW327695:LVW327704 MFS327695:MFS327704 MPO327695:MPO327704 MZK327695:MZK327704 NJG327695:NJG327704 NTC327695:NTC327704 OCY327695:OCY327704 OMU327695:OMU327704 OWQ327695:OWQ327704 PGM327695:PGM327704 PQI327695:PQI327704 QAE327695:QAE327704 QKA327695:QKA327704 QTW327695:QTW327704 RDS327695:RDS327704 RNO327695:RNO327704 RXK327695:RXK327704 SHG327695:SHG327704 SRC327695:SRC327704 TAY327695:TAY327704 TKU327695:TKU327704 TUQ327695:TUQ327704 UEM327695:UEM327704 UOI327695:UOI327704 UYE327695:UYE327704 VIA327695:VIA327704 VRW327695:VRW327704 WBS327695:WBS327704 WLO327695:WLO327704 WVK327695:WVK327704 C393231:C393240 IY393231:IY393240 SU393231:SU393240 ACQ393231:ACQ393240 AMM393231:AMM393240 AWI393231:AWI393240 BGE393231:BGE393240 BQA393231:BQA393240 BZW393231:BZW393240 CJS393231:CJS393240 CTO393231:CTO393240 DDK393231:DDK393240 DNG393231:DNG393240 DXC393231:DXC393240 EGY393231:EGY393240 EQU393231:EQU393240 FAQ393231:FAQ393240 FKM393231:FKM393240 FUI393231:FUI393240 GEE393231:GEE393240 GOA393231:GOA393240 GXW393231:GXW393240 HHS393231:HHS393240 HRO393231:HRO393240 IBK393231:IBK393240 ILG393231:ILG393240 IVC393231:IVC393240 JEY393231:JEY393240 JOU393231:JOU393240 JYQ393231:JYQ393240 KIM393231:KIM393240 KSI393231:KSI393240 LCE393231:LCE393240 LMA393231:LMA393240 LVW393231:LVW393240 MFS393231:MFS393240 MPO393231:MPO393240 MZK393231:MZK393240 NJG393231:NJG393240 NTC393231:NTC393240 OCY393231:OCY393240 OMU393231:OMU393240 OWQ393231:OWQ393240 PGM393231:PGM393240 PQI393231:PQI393240 QAE393231:QAE393240 QKA393231:QKA393240 QTW393231:QTW393240 RDS393231:RDS393240 RNO393231:RNO393240 RXK393231:RXK393240 SHG393231:SHG393240 SRC393231:SRC393240 TAY393231:TAY393240 TKU393231:TKU393240 TUQ393231:TUQ393240 UEM393231:UEM393240 UOI393231:UOI393240 UYE393231:UYE393240 VIA393231:VIA393240 VRW393231:VRW393240 WBS393231:WBS393240 WLO393231:WLO393240 WVK393231:WVK393240 C458767:C458776 IY458767:IY458776 SU458767:SU458776 ACQ458767:ACQ458776 AMM458767:AMM458776 AWI458767:AWI458776 BGE458767:BGE458776 BQA458767:BQA458776 BZW458767:BZW458776 CJS458767:CJS458776 CTO458767:CTO458776 DDK458767:DDK458776 DNG458767:DNG458776 DXC458767:DXC458776 EGY458767:EGY458776 EQU458767:EQU458776 FAQ458767:FAQ458776 FKM458767:FKM458776 FUI458767:FUI458776 GEE458767:GEE458776 GOA458767:GOA458776 GXW458767:GXW458776 HHS458767:HHS458776 HRO458767:HRO458776 IBK458767:IBK458776 ILG458767:ILG458776 IVC458767:IVC458776 JEY458767:JEY458776 JOU458767:JOU458776 JYQ458767:JYQ458776 KIM458767:KIM458776 KSI458767:KSI458776 LCE458767:LCE458776 LMA458767:LMA458776 LVW458767:LVW458776 MFS458767:MFS458776 MPO458767:MPO458776 MZK458767:MZK458776 NJG458767:NJG458776 NTC458767:NTC458776 OCY458767:OCY458776 OMU458767:OMU458776 OWQ458767:OWQ458776 PGM458767:PGM458776 PQI458767:PQI458776 QAE458767:QAE458776 QKA458767:QKA458776 QTW458767:QTW458776 RDS458767:RDS458776 RNO458767:RNO458776 RXK458767:RXK458776 SHG458767:SHG458776 SRC458767:SRC458776 TAY458767:TAY458776 TKU458767:TKU458776 TUQ458767:TUQ458776 UEM458767:UEM458776 UOI458767:UOI458776 UYE458767:UYE458776 VIA458767:VIA458776 VRW458767:VRW458776 WBS458767:WBS458776 WLO458767:WLO458776 WVK458767:WVK458776 C524303:C524312 IY524303:IY524312 SU524303:SU524312 ACQ524303:ACQ524312 AMM524303:AMM524312 AWI524303:AWI524312 BGE524303:BGE524312 BQA524303:BQA524312 BZW524303:BZW524312 CJS524303:CJS524312 CTO524303:CTO524312 DDK524303:DDK524312 DNG524303:DNG524312 DXC524303:DXC524312 EGY524303:EGY524312 EQU524303:EQU524312 FAQ524303:FAQ524312 FKM524303:FKM524312 FUI524303:FUI524312 GEE524303:GEE524312 GOA524303:GOA524312 GXW524303:GXW524312 HHS524303:HHS524312 HRO524303:HRO524312 IBK524303:IBK524312 ILG524303:ILG524312 IVC524303:IVC524312 JEY524303:JEY524312 JOU524303:JOU524312 JYQ524303:JYQ524312 KIM524303:KIM524312 KSI524303:KSI524312 LCE524303:LCE524312 LMA524303:LMA524312 LVW524303:LVW524312 MFS524303:MFS524312 MPO524303:MPO524312 MZK524303:MZK524312 NJG524303:NJG524312 NTC524303:NTC524312 OCY524303:OCY524312 OMU524303:OMU524312 OWQ524303:OWQ524312 PGM524303:PGM524312 PQI524303:PQI524312 QAE524303:QAE524312 QKA524303:QKA524312 QTW524303:QTW524312 RDS524303:RDS524312 RNO524303:RNO524312 RXK524303:RXK524312 SHG524303:SHG524312 SRC524303:SRC524312 TAY524303:TAY524312 TKU524303:TKU524312 TUQ524303:TUQ524312 UEM524303:UEM524312 UOI524303:UOI524312 UYE524303:UYE524312 VIA524303:VIA524312 VRW524303:VRW524312 WBS524303:WBS524312 WLO524303:WLO524312 WVK524303:WVK524312 C589839:C589848 IY589839:IY589848 SU589839:SU589848 ACQ589839:ACQ589848 AMM589839:AMM589848 AWI589839:AWI589848 BGE589839:BGE589848 BQA589839:BQA589848 BZW589839:BZW589848 CJS589839:CJS589848 CTO589839:CTO589848 DDK589839:DDK589848 DNG589839:DNG589848 DXC589839:DXC589848 EGY589839:EGY589848 EQU589839:EQU589848 FAQ589839:FAQ589848 FKM589839:FKM589848 FUI589839:FUI589848 GEE589839:GEE589848 GOA589839:GOA589848 GXW589839:GXW589848 HHS589839:HHS589848 HRO589839:HRO589848 IBK589839:IBK589848 ILG589839:ILG589848 IVC589839:IVC589848 JEY589839:JEY589848 JOU589839:JOU589848 JYQ589839:JYQ589848 KIM589839:KIM589848 KSI589839:KSI589848 LCE589839:LCE589848 LMA589839:LMA589848 LVW589839:LVW589848 MFS589839:MFS589848 MPO589839:MPO589848 MZK589839:MZK589848 NJG589839:NJG589848 NTC589839:NTC589848 OCY589839:OCY589848 OMU589839:OMU589848 OWQ589839:OWQ589848 PGM589839:PGM589848 PQI589839:PQI589848 QAE589839:QAE589848 QKA589839:QKA589848 QTW589839:QTW589848 RDS589839:RDS589848 RNO589839:RNO589848 RXK589839:RXK589848 SHG589839:SHG589848 SRC589839:SRC589848 TAY589839:TAY589848 TKU589839:TKU589848 TUQ589839:TUQ589848 UEM589839:UEM589848 UOI589839:UOI589848 UYE589839:UYE589848 VIA589839:VIA589848 VRW589839:VRW589848 WBS589839:WBS589848 WLO589839:WLO589848 WVK589839:WVK589848 C655375:C655384 IY655375:IY655384 SU655375:SU655384 ACQ655375:ACQ655384 AMM655375:AMM655384 AWI655375:AWI655384 BGE655375:BGE655384 BQA655375:BQA655384 BZW655375:BZW655384 CJS655375:CJS655384 CTO655375:CTO655384 DDK655375:DDK655384 DNG655375:DNG655384 DXC655375:DXC655384 EGY655375:EGY655384 EQU655375:EQU655384 FAQ655375:FAQ655384 FKM655375:FKM655384 FUI655375:FUI655384 GEE655375:GEE655384 GOA655375:GOA655384 GXW655375:GXW655384 HHS655375:HHS655384 HRO655375:HRO655384 IBK655375:IBK655384 ILG655375:ILG655384 IVC655375:IVC655384 JEY655375:JEY655384 JOU655375:JOU655384 JYQ655375:JYQ655384 KIM655375:KIM655384 KSI655375:KSI655384 LCE655375:LCE655384 LMA655375:LMA655384 LVW655375:LVW655384 MFS655375:MFS655384 MPO655375:MPO655384 MZK655375:MZK655384 NJG655375:NJG655384 NTC655375:NTC655384 OCY655375:OCY655384 OMU655375:OMU655384 OWQ655375:OWQ655384 PGM655375:PGM655384 PQI655375:PQI655384 QAE655375:QAE655384 QKA655375:QKA655384 QTW655375:QTW655384 RDS655375:RDS655384 RNO655375:RNO655384 RXK655375:RXK655384 SHG655375:SHG655384 SRC655375:SRC655384 TAY655375:TAY655384 TKU655375:TKU655384 TUQ655375:TUQ655384 UEM655375:UEM655384 UOI655375:UOI655384 UYE655375:UYE655384 VIA655375:VIA655384 VRW655375:VRW655384 WBS655375:WBS655384 WLO655375:WLO655384 WVK655375:WVK655384 C720911:C720920 IY720911:IY720920 SU720911:SU720920 ACQ720911:ACQ720920 AMM720911:AMM720920 AWI720911:AWI720920 BGE720911:BGE720920 BQA720911:BQA720920 BZW720911:BZW720920 CJS720911:CJS720920 CTO720911:CTO720920 DDK720911:DDK720920 DNG720911:DNG720920 DXC720911:DXC720920 EGY720911:EGY720920 EQU720911:EQU720920 FAQ720911:FAQ720920 FKM720911:FKM720920 FUI720911:FUI720920 GEE720911:GEE720920 GOA720911:GOA720920 GXW720911:GXW720920 HHS720911:HHS720920 HRO720911:HRO720920 IBK720911:IBK720920 ILG720911:ILG720920 IVC720911:IVC720920 JEY720911:JEY720920 JOU720911:JOU720920 JYQ720911:JYQ720920 KIM720911:KIM720920 KSI720911:KSI720920 LCE720911:LCE720920 LMA720911:LMA720920 LVW720911:LVW720920 MFS720911:MFS720920 MPO720911:MPO720920 MZK720911:MZK720920 NJG720911:NJG720920 NTC720911:NTC720920 OCY720911:OCY720920 OMU720911:OMU720920 OWQ720911:OWQ720920 PGM720911:PGM720920 PQI720911:PQI720920 QAE720911:QAE720920 QKA720911:QKA720920 QTW720911:QTW720920 RDS720911:RDS720920 RNO720911:RNO720920 RXK720911:RXK720920 SHG720911:SHG720920 SRC720911:SRC720920 TAY720911:TAY720920 TKU720911:TKU720920 TUQ720911:TUQ720920 UEM720911:UEM720920 UOI720911:UOI720920 UYE720911:UYE720920 VIA720911:VIA720920 VRW720911:VRW720920 WBS720911:WBS720920 WLO720911:WLO720920 WVK720911:WVK720920 C786447:C786456 IY786447:IY786456 SU786447:SU786456 ACQ786447:ACQ786456 AMM786447:AMM786456 AWI786447:AWI786456 BGE786447:BGE786456 BQA786447:BQA786456 BZW786447:BZW786456 CJS786447:CJS786456 CTO786447:CTO786456 DDK786447:DDK786456 DNG786447:DNG786456 DXC786447:DXC786456 EGY786447:EGY786456 EQU786447:EQU786456 FAQ786447:FAQ786456 FKM786447:FKM786456 FUI786447:FUI786456 GEE786447:GEE786456 GOA786447:GOA786456 GXW786447:GXW786456 HHS786447:HHS786456 HRO786447:HRO786456 IBK786447:IBK786456 ILG786447:ILG786456 IVC786447:IVC786456 JEY786447:JEY786456 JOU786447:JOU786456 JYQ786447:JYQ786456 KIM786447:KIM786456 KSI786447:KSI786456 LCE786447:LCE786456 LMA786447:LMA786456 LVW786447:LVW786456 MFS786447:MFS786456 MPO786447:MPO786456 MZK786447:MZK786456 NJG786447:NJG786456 NTC786447:NTC786456 OCY786447:OCY786456 OMU786447:OMU786456 OWQ786447:OWQ786456 PGM786447:PGM786456 PQI786447:PQI786456 QAE786447:QAE786456 QKA786447:QKA786456 QTW786447:QTW786456 RDS786447:RDS786456 RNO786447:RNO786456 RXK786447:RXK786456 SHG786447:SHG786456 SRC786447:SRC786456 TAY786447:TAY786456 TKU786447:TKU786456 TUQ786447:TUQ786456 UEM786447:UEM786456 UOI786447:UOI786456 UYE786447:UYE786456 VIA786447:VIA786456 VRW786447:VRW786456 WBS786447:WBS786456 WLO786447:WLO786456 WVK786447:WVK786456 C851983:C851992 IY851983:IY851992 SU851983:SU851992 ACQ851983:ACQ851992 AMM851983:AMM851992 AWI851983:AWI851992 BGE851983:BGE851992 BQA851983:BQA851992 BZW851983:BZW851992 CJS851983:CJS851992 CTO851983:CTO851992 DDK851983:DDK851992 DNG851983:DNG851992 DXC851983:DXC851992 EGY851983:EGY851992 EQU851983:EQU851992 FAQ851983:FAQ851992 FKM851983:FKM851992 FUI851983:FUI851992 GEE851983:GEE851992 GOA851983:GOA851992 GXW851983:GXW851992 HHS851983:HHS851992 HRO851983:HRO851992 IBK851983:IBK851992 ILG851983:ILG851992 IVC851983:IVC851992 JEY851983:JEY851992 JOU851983:JOU851992 JYQ851983:JYQ851992 KIM851983:KIM851992 KSI851983:KSI851992 LCE851983:LCE851992 LMA851983:LMA851992 LVW851983:LVW851992 MFS851983:MFS851992 MPO851983:MPO851992 MZK851983:MZK851992 NJG851983:NJG851992 NTC851983:NTC851992 OCY851983:OCY851992 OMU851983:OMU851992 OWQ851983:OWQ851992 PGM851983:PGM851992 PQI851983:PQI851992 QAE851983:QAE851992 QKA851983:QKA851992 QTW851983:QTW851992 RDS851983:RDS851992 RNO851983:RNO851992 RXK851983:RXK851992 SHG851983:SHG851992 SRC851983:SRC851992 TAY851983:TAY851992 TKU851983:TKU851992 TUQ851983:TUQ851992 UEM851983:UEM851992 UOI851983:UOI851992 UYE851983:UYE851992 VIA851983:VIA851992 VRW851983:VRW851992 WBS851983:WBS851992 WLO851983:WLO851992 WVK851983:WVK851992 C917519:C917528 IY917519:IY917528 SU917519:SU917528 ACQ917519:ACQ917528 AMM917519:AMM917528 AWI917519:AWI917528 BGE917519:BGE917528 BQA917519:BQA917528 BZW917519:BZW917528 CJS917519:CJS917528 CTO917519:CTO917528 DDK917519:DDK917528 DNG917519:DNG917528 DXC917519:DXC917528 EGY917519:EGY917528 EQU917519:EQU917528 FAQ917519:FAQ917528 FKM917519:FKM917528 FUI917519:FUI917528 GEE917519:GEE917528 GOA917519:GOA917528 GXW917519:GXW917528 HHS917519:HHS917528 HRO917519:HRO917528 IBK917519:IBK917528 ILG917519:ILG917528 IVC917519:IVC917528 JEY917519:JEY917528 JOU917519:JOU917528 JYQ917519:JYQ917528 KIM917519:KIM917528 KSI917519:KSI917528 LCE917519:LCE917528 LMA917519:LMA917528 LVW917519:LVW917528 MFS917519:MFS917528 MPO917519:MPO917528 MZK917519:MZK917528 NJG917519:NJG917528 NTC917519:NTC917528 OCY917519:OCY917528 OMU917519:OMU917528 OWQ917519:OWQ917528 PGM917519:PGM917528 PQI917519:PQI917528 QAE917519:QAE917528 QKA917519:QKA917528 QTW917519:QTW917528 RDS917519:RDS917528 RNO917519:RNO917528 RXK917519:RXK917528 SHG917519:SHG917528 SRC917519:SRC917528 TAY917519:TAY917528 TKU917519:TKU917528 TUQ917519:TUQ917528 UEM917519:UEM917528 UOI917519:UOI917528 UYE917519:UYE917528 VIA917519:VIA917528 VRW917519:VRW917528 WBS917519:WBS917528 WLO917519:WLO917528 WVK917519:WVK917528 C983055:C983064 IY983055:IY983064 SU983055:SU983064 ACQ983055:ACQ983064 AMM983055:AMM983064 AWI983055:AWI983064 BGE983055:BGE983064 BQA983055:BQA983064 BZW983055:BZW983064 CJS983055:CJS983064 CTO983055:CTO983064 DDK983055:DDK983064 DNG983055:DNG983064 DXC983055:DXC983064 EGY983055:EGY983064 EQU983055:EQU983064 FAQ983055:FAQ983064 FKM983055:FKM983064 FUI983055:FUI983064 GEE983055:GEE983064 GOA983055:GOA983064 GXW983055:GXW983064 HHS983055:HHS983064 HRO983055:HRO983064 IBK983055:IBK983064 ILG983055:ILG983064 IVC983055:IVC983064 JEY983055:JEY983064 JOU983055:JOU983064 JYQ983055:JYQ983064 KIM983055:KIM983064 KSI983055:KSI983064 LCE983055:LCE983064 LMA983055:LMA983064 LVW983055:LVW983064 MFS983055:MFS983064 MPO983055:MPO983064 MZK983055:MZK983064 NJG983055:NJG983064 NTC983055:NTC983064 OCY983055:OCY983064 OMU983055:OMU983064 OWQ983055:OWQ983064 PGM983055:PGM983064 PQI983055:PQI983064 QAE983055:QAE983064 QKA983055:QKA983064 QTW983055:QTW983064 RDS983055:RDS983064 RNO983055:RNO983064 RXK983055:RXK983064 SHG983055:SHG983064 SRC983055:SRC983064 TAY983055:TAY983064 TKU983055:TKU983064 TUQ983055:TUQ983064 UEM983055:UEM983064 UOI983055:UOI983064 UYE983055:UYE983064 VIA983055:VIA983064 VRW983055:VRW983064 WBS983055:WBS983064 WLO983055:WLO983064 C5:C24 IY5:IY24 SU5:SU24 ACQ5:ACQ24 AMM5:AMM24 AWI5:AWI24 BGE5:BGE24 BQA5:BQA24 BZW5:BZW24 CJS5:CJS24 CTO5:CTO24 DDK5:DDK24 DNG5:DNG24 DXC5:DXC24 EGY5:EGY24 EQU5:EQU24 FAQ5:FAQ24 FKM5:FKM24 FUI5:FUI24 GEE5:GEE24 GOA5:GOA24 GXW5:GXW24 HHS5:HHS24 HRO5:HRO24 IBK5:IBK24 ILG5:ILG24 IVC5:IVC24 JEY5:JEY24 JOU5:JOU24 JYQ5:JYQ24 KIM5:KIM24 KSI5:KSI24 LCE5:LCE24 LMA5:LMA24 LVW5:LVW24 MFS5:MFS24 MPO5:MPO24 MZK5:MZK24 NJG5:NJG24 NTC5:NTC24 OCY5:OCY24 OMU5:OMU24 OWQ5:OWQ24 PGM5:PGM24 PQI5:PQI24 QAE5:QAE24 QKA5:QKA24 QTW5:QTW24 RDS5:RDS24 RNO5:RNO24 RXK5:RXK24 SHG5:SHG24 SRC5:SRC24 TAY5:TAY24 TKU5:TKU24 TUQ5:TUQ24 UEM5:UEM24 UOI5:UOI24 UYE5:UYE24 VIA5:VIA24 VRW5:VRW24 WBS5:WBS24 WLO5:WLO24 WVK5:WVK24">
      <formula1>$O$5:$O$8</formula1>
    </dataValidation>
  </dataValidations>
  <printOptions horizontalCentered="1" verticalCentered="1"/>
  <pageMargins left="0.7" right="0.41" top="0.75" bottom="0.75" header="0.3" footer="0.3"/>
  <pageSetup paperSize="9" scale="57"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J75"/>
  <sheetViews>
    <sheetView view="pageBreakPreview" zoomScale="85" zoomScaleNormal="75" zoomScaleSheetLayoutView="85" workbookViewId="0">
      <selection activeCell="H75" sqref="H75"/>
    </sheetView>
  </sheetViews>
  <sheetFormatPr defaultRowHeight="13.5"/>
  <cols>
    <col min="1" max="1" width="4.375" style="151" customWidth="1"/>
    <col min="2" max="2" width="6.75" style="151" customWidth="1"/>
    <col min="3" max="3" width="22.5" style="151" customWidth="1"/>
    <col min="4" max="7" width="12.5" style="151" customWidth="1"/>
    <col min="8" max="8" width="26.375" style="151" customWidth="1"/>
    <col min="9" max="9" width="9" style="151" customWidth="1"/>
    <col min="10" max="256" width="9" style="151"/>
    <col min="257" max="258" width="6.75" style="151" customWidth="1"/>
    <col min="259" max="259" width="22.5" style="151" customWidth="1"/>
    <col min="260" max="263" width="12.5" style="151" customWidth="1"/>
    <col min="264" max="264" width="26.375" style="151" customWidth="1"/>
    <col min="265" max="265" width="9" style="151" customWidth="1"/>
    <col min="266" max="512" width="9" style="151"/>
    <col min="513" max="514" width="6.75" style="151" customWidth="1"/>
    <col min="515" max="515" width="22.5" style="151" customWidth="1"/>
    <col min="516" max="519" width="12.5" style="151" customWidth="1"/>
    <col min="520" max="520" width="26.375" style="151" customWidth="1"/>
    <col min="521" max="521" width="9" style="151" customWidth="1"/>
    <col min="522" max="768" width="9" style="151"/>
    <col min="769" max="770" width="6.75" style="151" customWidth="1"/>
    <col min="771" max="771" width="22.5" style="151" customWidth="1"/>
    <col min="772" max="775" width="12.5" style="151" customWidth="1"/>
    <col min="776" max="776" width="26.375" style="151" customWidth="1"/>
    <col min="777" max="777" width="9" style="151" customWidth="1"/>
    <col min="778" max="1024" width="9" style="151"/>
    <col min="1025" max="1026" width="6.75" style="151" customWidth="1"/>
    <col min="1027" max="1027" width="22.5" style="151" customWidth="1"/>
    <col min="1028" max="1031" width="12.5" style="151" customWidth="1"/>
    <col min="1032" max="1032" width="26.375" style="151" customWidth="1"/>
    <col min="1033" max="1033" width="9" style="151" customWidth="1"/>
    <col min="1034" max="1280" width="9" style="151"/>
    <col min="1281" max="1282" width="6.75" style="151" customWidth="1"/>
    <col min="1283" max="1283" width="22.5" style="151" customWidth="1"/>
    <col min="1284" max="1287" width="12.5" style="151" customWidth="1"/>
    <col min="1288" max="1288" width="26.375" style="151" customWidth="1"/>
    <col min="1289" max="1289" width="9" style="151" customWidth="1"/>
    <col min="1290" max="1536" width="9" style="151"/>
    <col min="1537" max="1538" width="6.75" style="151" customWidth="1"/>
    <col min="1539" max="1539" width="22.5" style="151" customWidth="1"/>
    <col min="1540" max="1543" width="12.5" style="151" customWidth="1"/>
    <col min="1544" max="1544" width="26.375" style="151" customWidth="1"/>
    <col min="1545" max="1545" width="9" style="151" customWidth="1"/>
    <col min="1546" max="1792" width="9" style="151"/>
    <col min="1793" max="1794" width="6.75" style="151" customWidth="1"/>
    <col min="1795" max="1795" width="22.5" style="151" customWidth="1"/>
    <col min="1796" max="1799" width="12.5" style="151" customWidth="1"/>
    <col min="1800" max="1800" width="26.375" style="151" customWidth="1"/>
    <col min="1801" max="1801" width="9" style="151" customWidth="1"/>
    <col min="1802" max="2048" width="9" style="151"/>
    <col min="2049" max="2050" width="6.75" style="151" customWidth="1"/>
    <col min="2051" max="2051" width="22.5" style="151" customWidth="1"/>
    <col min="2052" max="2055" width="12.5" style="151" customWidth="1"/>
    <col min="2056" max="2056" width="26.375" style="151" customWidth="1"/>
    <col min="2057" max="2057" width="9" style="151" customWidth="1"/>
    <col min="2058" max="2304" width="9" style="151"/>
    <col min="2305" max="2306" width="6.75" style="151" customWidth="1"/>
    <col min="2307" max="2307" width="22.5" style="151" customWidth="1"/>
    <col min="2308" max="2311" width="12.5" style="151" customWidth="1"/>
    <col min="2312" max="2312" width="26.375" style="151" customWidth="1"/>
    <col min="2313" max="2313" width="9" style="151" customWidth="1"/>
    <col min="2314" max="2560" width="9" style="151"/>
    <col min="2561" max="2562" width="6.75" style="151" customWidth="1"/>
    <col min="2563" max="2563" width="22.5" style="151" customWidth="1"/>
    <col min="2564" max="2567" width="12.5" style="151" customWidth="1"/>
    <col min="2568" max="2568" width="26.375" style="151" customWidth="1"/>
    <col min="2569" max="2569" width="9" style="151" customWidth="1"/>
    <col min="2570" max="2816" width="9" style="151"/>
    <col min="2817" max="2818" width="6.75" style="151" customWidth="1"/>
    <col min="2819" max="2819" width="22.5" style="151" customWidth="1"/>
    <col min="2820" max="2823" width="12.5" style="151" customWidth="1"/>
    <col min="2824" max="2824" width="26.375" style="151" customWidth="1"/>
    <col min="2825" max="2825" width="9" style="151" customWidth="1"/>
    <col min="2826" max="3072" width="9" style="151"/>
    <col min="3073" max="3074" width="6.75" style="151" customWidth="1"/>
    <col min="3075" max="3075" width="22.5" style="151" customWidth="1"/>
    <col min="3076" max="3079" width="12.5" style="151" customWidth="1"/>
    <col min="3080" max="3080" width="26.375" style="151" customWidth="1"/>
    <col min="3081" max="3081" width="9" style="151" customWidth="1"/>
    <col min="3082" max="3328" width="9" style="151"/>
    <col min="3329" max="3330" width="6.75" style="151" customWidth="1"/>
    <col min="3331" max="3331" width="22.5" style="151" customWidth="1"/>
    <col min="3332" max="3335" width="12.5" style="151" customWidth="1"/>
    <col min="3336" max="3336" width="26.375" style="151" customWidth="1"/>
    <col min="3337" max="3337" width="9" style="151" customWidth="1"/>
    <col min="3338" max="3584" width="9" style="151"/>
    <col min="3585" max="3586" width="6.75" style="151" customWidth="1"/>
    <col min="3587" max="3587" width="22.5" style="151" customWidth="1"/>
    <col min="3588" max="3591" width="12.5" style="151" customWidth="1"/>
    <col min="3592" max="3592" width="26.375" style="151" customWidth="1"/>
    <col min="3593" max="3593" width="9" style="151" customWidth="1"/>
    <col min="3594" max="3840" width="9" style="151"/>
    <col min="3841" max="3842" width="6.75" style="151" customWidth="1"/>
    <col min="3843" max="3843" width="22.5" style="151" customWidth="1"/>
    <col min="3844" max="3847" width="12.5" style="151" customWidth="1"/>
    <col min="3848" max="3848" width="26.375" style="151" customWidth="1"/>
    <col min="3849" max="3849" width="9" style="151" customWidth="1"/>
    <col min="3850" max="4096" width="9" style="151"/>
    <col min="4097" max="4098" width="6.75" style="151" customWidth="1"/>
    <col min="4099" max="4099" width="22.5" style="151" customWidth="1"/>
    <col min="4100" max="4103" width="12.5" style="151" customWidth="1"/>
    <col min="4104" max="4104" width="26.375" style="151" customWidth="1"/>
    <col min="4105" max="4105" width="9" style="151" customWidth="1"/>
    <col min="4106" max="4352" width="9" style="151"/>
    <col min="4353" max="4354" width="6.75" style="151" customWidth="1"/>
    <col min="4355" max="4355" width="22.5" style="151" customWidth="1"/>
    <col min="4356" max="4359" width="12.5" style="151" customWidth="1"/>
    <col min="4360" max="4360" width="26.375" style="151" customWidth="1"/>
    <col min="4361" max="4361" width="9" style="151" customWidth="1"/>
    <col min="4362" max="4608" width="9" style="151"/>
    <col min="4609" max="4610" width="6.75" style="151" customWidth="1"/>
    <col min="4611" max="4611" width="22.5" style="151" customWidth="1"/>
    <col min="4612" max="4615" width="12.5" style="151" customWidth="1"/>
    <col min="4616" max="4616" width="26.375" style="151" customWidth="1"/>
    <col min="4617" max="4617" width="9" style="151" customWidth="1"/>
    <col min="4618" max="4864" width="9" style="151"/>
    <col min="4865" max="4866" width="6.75" style="151" customWidth="1"/>
    <col min="4867" max="4867" width="22.5" style="151" customWidth="1"/>
    <col min="4868" max="4871" width="12.5" style="151" customWidth="1"/>
    <col min="4872" max="4872" width="26.375" style="151" customWidth="1"/>
    <col min="4873" max="4873" width="9" style="151" customWidth="1"/>
    <col min="4874" max="5120" width="9" style="151"/>
    <col min="5121" max="5122" width="6.75" style="151" customWidth="1"/>
    <col min="5123" max="5123" width="22.5" style="151" customWidth="1"/>
    <col min="5124" max="5127" width="12.5" style="151" customWidth="1"/>
    <col min="5128" max="5128" width="26.375" style="151" customWidth="1"/>
    <col min="5129" max="5129" width="9" style="151" customWidth="1"/>
    <col min="5130" max="5376" width="9" style="151"/>
    <col min="5377" max="5378" width="6.75" style="151" customWidth="1"/>
    <col min="5379" max="5379" width="22.5" style="151" customWidth="1"/>
    <col min="5380" max="5383" width="12.5" style="151" customWidth="1"/>
    <col min="5384" max="5384" width="26.375" style="151" customWidth="1"/>
    <col min="5385" max="5385" width="9" style="151" customWidth="1"/>
    <col min="5386" max="5632" width="9" style="151"/>
    <col min="5633" max="5634" width="6.75" style="151" customWidth="1"/>
    <col min="5635" max="5635" width="22.5" style="151" customWidth="1"/>
    <col min="5636" max="5639" width="12.5" style="151" customWidth="1"/>
    <col min="5640" max="5640" width="26.375" style="151" customWidth="1"/>
    <col min="5641" max="5641" width="9" style="151" customWidth="1"/>
    <col min="5642" max="5888" width="9" style="151"/>
    <col min="5889" max="5890" width="6.75" style="151" customWidth="1"/>
    <col min="5891" max="5891" width="22.5" style="151" customWidth="1"/>
    <col min="5892" max="5895" width="12.5" style="151" customWidth="1"/>
    <col min="5896" max="5896" width="26.375" style="151" customWidth="1"/>
    <col min="5897" max="5897" width="9" style="151" customWidth="1"/>
    <col min="5898" max="6144" width="9" style="151"/>
    <col min="6145" max="6146" width="6.75" style="151" customWidth="1"/>
    <col min="6147" max="6147" width="22.5" style="151" customWidth="1"/>
    <col min="6148" max="6151" width="12.5" style="151" customWidth="1"/>
    <col min="6152" max="6152" width="26.375" style="151" customWidth="1"/>
    <col min="6153" max="6153" width="9" style="151" customWidth="1"/>
    <col min="6154" max="6400" width="9" style="151"/>
    <col min="6401" max="6402" width="6.75" style="151" customWidth="1"/>
    <col min="6403" max="6403" width="22.5" style="151" customWidth="1"/>
    <col min="6404" max="6407" width="12.5" style="151" customWidth="1"/>
    <col min="6408" max="6408" width="26.375" style="151" customWidth="1"/>
    <col min="6409" max="6409" width="9" style="151" customWidth="1"/>
    <col min="6410" max="6656" width="9" style="151"/>
    <col min="6657" max="6658" width="6.75" style="151" customWidth="1"/>
    <col min="6659" max="6659" width="22.5" style="151" customWidth="1"/>
    <col min="6660" max="6663" width="12.5" style="151" customWidth="1"/>
    <col min="6664" max="6664" width="26.375" style="151" customWidth="1"/>
    <col min="6665" max="6665" width="9" style="151" customWidth="1"/>
    <col min="6666" max="6912" width="9" style="151"/>
    <col min="6913" max="6914" width="6.75" style="151" customWidth="1"/>
    <col min="6915" max="6915" width="22.5" style="151" customWidth="1"/>
    <col min="6916" max="6919" width="12.5" style="151" customWidth="1"/>
    <col min="6920" max="6920" width="26.375" style="151" customWidth="1"/>
    <col min="6921" max="6921" width="9" style="151" customWidth="1"/>
    <col min="6922" max="7168" width="9" style="151"/>
    <col min="7169" max="7170" width="6.75" style="151" customWidth="1"/>
    <col min="7171" max="7171" width="22.5" style="151" customWidth="1"/>
    <col min="7172" max="7175" width="12.5" style="151" customWidth="1"/>
    <col min="7176" max="7176" width="26.375" style="151" customWidth="1"/>
    <col min="7177" max="7177" width="9" style="151" customWidth="1"/>
    <col min="7178" max="7424" width="9" style="151"/>
    <col min="7425" max="7426" width="6.75" style="151" customWidth="1"/>
    <col min="7427" max="7427" width="22.5" style="151" customWidth="1"/>
    <col min="7428" max="7431" width="12.5" style="151" customWidth="1"/>
    <col min="7432" max="7432" width="26.375" style="151" customWidth="1"/>
    <col min="7433" max="7433" width="9" style="151" customWidth="1"/>
    <col min="7434" max="7680" width="9" style="151"/>
    <col min="7681" max="7682" width="6.75" style="151" customWidth="1"/>
    <col min="7683" max="7683" width="22.5" style="151" customWidth="1"/>
    <col min="7684" max="7687" width="12.5" style="151" customWidth="1"/>
    <col min="7688" max="7688" width="26.375" style="151" customWidth="1"/>
    <col min="7689" max="7689" width="9" style="151" customWidth="1"/>
    <col min="7690" max="7936" width="9" style="151"/>
    <col min="7937" max="7938" width="6.75" style="151" customWidth="1"/>
    <col min="7939" max="7939" width="22.5" style="151" customWidth="1"/>
    <col min="7940" max="7943" width="12.5" style="151" customWidth="1"/>
    <col min="7944" max="7944" width="26.375" style="151" customWidth="1"/>
    <col min="7945" max="7945" width="9" style="151" customWidth="1"/>
    <col min="7946" max="8192" width="9" style="151"/>
    <col min="8193" max="8194" width="6.75" style="151" customWidth="1"/>
    <col min="8195" max="8195" width="22.5" style="151" customWidth="1"/>
    <col min="8196" max="8199" width="12.5" style="151" customWidth="1"/>
    <col min="8200" max="8200" width="26.375" style="151" customWidth="1"/>
    <col min="8201" max="8201" width="9" style="151" customWidth="1"/>
    <col min="8202" max="8448" width="9" style="151"/>
    <col min="8449" max="8450" width="6.75" style="151" customWidth="1"/>
    <col min="8451" max="8451" width="22.5" style="151" customWidth="1"/>
    <col min="8452" max="8455" width="12.5" style="151" customWidth="1"/>
    <col min="8456" max="8456" width="26.375" style="151" customWidth="1"/>
    <col min="8457" max="8457" width="9" style="151" customWidth="1"/>
    <col min="8458" max="8704" width="9" style="151"/>
    <col min="8705" max="8706" width="6.75" style="151" customWidth="1"/>
    <col min="8707" max="8707" width="22.5" style="151" customWidth="1"/>
    <col min="8708" max="8711" width="12.5" style="151" customWidth="1"/>
    <col min="8712" max="8712" width="26.375" style="151" customWidth="1"/>
    <col min="8713" max="8713" width="9" style="151" customWidth="1"/>
    <col min="8714" max="8960" width="9" style="151"/>
    <col min="8961" max="8962" width="6.75" style="151" customWidth="1"/>
    <col min="8963" max="8963" width="22.5" style="151" customWidth="1"/>
    <col min="8964" max="8967" width="12.5" style="151" customWidth="1"/>
    <col min="8968" max="8968" width="26.375" style="151" customWidth="1"/>
    <col min="8969" max="8969" width="9" style="151" customWidth="1"/>
    <col min="8970" max="9216" width="9" style="151"/>
    <col min="9217" max="9218" width="6.75" style="151" customWidth="1"/>
    <col min="9219" max="9219" width="22.5" style="151" customWidth="1"/>
    <col min="9220" max="9223" width="12.5" style="151" customWidth="1"/>
    <col min="9224" max="9224" width="26.375" style="151" customWidth="1"/>
    <col min="9225" max="9225" width="9" style="151" customWidth="1"/>
    <col min="9226" max="9472" width="9" style="151"/>
    <col min="9473" max="9474" width="6.75" style="151" customWidth="1"/>
    <col min="9475" max="9475" width="22.5" style="151" customWidth="1"/>
    <col min="9476" max="9479" width="12.5" style="151" customWidth="1"/>
    <col min="9480" max="9480" width="26.375" style="151" customWidth="1"/>
    <col min="9481" max="9481" width="9" style="151" customWidth="1"/>
    <col min="9482" max="9728" width="9" style="151"/>
    <col min="9729" max="9730" width="6.75" style="151" customWidth="1"/>
    <col min="9731" max="9731" width="22.5" style="151" customWidth="1"/>
    <col min="9732" max="9735" width="12.5" style="151" customWidth="1"/>
    <col min="9736" max="9736" width="26.375" style="151" customWidth="1"/>
    <col min="9737" max="9737" width="9" style="151" customWidth="1"/>
    <col min="9738" max="9984" width="9" style="151"/>
    <col min="9985" max="9986" width="6.75" style="151" customWidth="1"/>
    <col min="9987" max="9987" width="22.5" style="151" customWidth="1"/>
    <col min="9988" max="9991" width="12.5" style="151" customWidth="1"/>
    <col min="9992" max="9992" width="26.375" style="151" customWidth="1"/>
    <col min="9993" max="9993" width="9" style="151" customWidth="1"/>
    <col min="9994" max="10240" width="9" style="151"/>
    <col min="10241" max="10242" width="6.75" style="151" customWidth="1"/>
    <col min="10243" max="10243" width="22.5" style="151" customWidth="1"/>
    <col min="10244" max="10247" width="12.5" style="151" customWidth="1"/>
    <col min="10248" max="10248" width="26.375" style="151" customWidth="1"/>
    <col min="10249" max="10249" width="9" style="151" customWidth="1"/>
    <col min="10250" max="10496" width="9" style="151"/>
    <col min="10497" max="10498" width="6.75" style="151" customWidth="1"/>
    <col min="10499" max="10499" width="22.5" style="151" customWidth="1"/>
    <col min="10500" max="10503" width="12.5" style="151" customWidth="1"/>
    <col min="10504" max="10504" width="26.375" style="151" customWidth="1"/>
    <col min="10505" max="10505" width="9" style="151" customWidth="1"/>
    <col min="10506" max="10752" width="9" style="151"/>
    <col min="10753" max="10754" width="6.75" style="151" customWidth="1"/>
    <col min="10755" max="10755" width="22.5" style="151" customWidth="1"/>
    <col min="10756" max="10759" width="12.5" style="151" customWidth="1"/>
    <col min="10760" max="10760" width="26.375" style="151" customWidth="1"/>
    <col min="10761" max="10761" width="9" style="151" customWidth="1"/>
    <col min="10762" max="11008" width="9" style="151"/>
    <col min="11009" max="11010" width="6.75" style="151" customWidth="1"/>
    <col min="11011" max="11011" width="22.5" style="151" customWidth="1"/>
    <col min="11012" max="11015" width="12.5" style="151" customWidth="1"/>
    <col min="11016" max="11016" width="26.375" style="151" customWidth="1"/>
    <col min="11017" max="11017" width="9" style="151" customWidth="1"/>
    <col min="11018" max="11264" width="9" style="151"/>
    <col min="11265" max="11266" width="6.75" style="151" customWidth="1"/>
    <col min="11267" max="11267" width="22.5" style="151" customWidth="1"/>
    <col min="11268" max="11271" width="12.5" style="151" customWidth="1"/>
    <col min="11272" max="11272" width="26.375" style="151" customWidth="1"/>
    <col min="11273" max="11273" width="9" style="151" customWidth="1"/>
    <col min="11274" max="11520" width="9" style="151"/>
    <col min="11521" max="11522" width="6.75" style="151" customWidth="1"/>
    <col min="11523" max="11523" width="22.5" style="151" customWidth="1"/>
    <col min="11524" max="11527" width="12.5" style="151" customWidth="1"/>
    <col min="11528" max="11528" width="26.375" style="151" customWidth="1"/>
    <col min="11529" max="11529" width="9" style="151" customWidth="1"/>
    <col min="11530" max="11776" width="9" style="151"/>
    <col min="11777" max="11778" width="6.75" style="151" customWidth="1"/>
    <col min="11779" max="11779" width="22.5" style="151" customWidth="1"/>
    <col min="11780" max="11783" width="12.5" style="151" customWidth="1"/>
    <col min="11784" max="11784" width="26.375" style="151" customWidth="1"/>
    <col min="11785" max="11785" width="9" style="151" customWidth="1"/>
    <col min="11786" max="12032" width="9" style="151"/>
    <col min="12033" max="12034" width="6.75" style="151" customWidth="1"/>
    <col min="12035" max="12035" width="22.5" style="151" customWidth="1"/>
    <col min="12036" max="12039" width="12.5" style="151" customWidth="1"/>
    <col min="12040" max="12040" width="26.375" style="151" customWidth="1"/>
    <col min="12041" max="12041" width="9" style="151" customWidth="1"/>
    <col min="12042" max="12288" width="9" style="151"/>
    <col min="12289" max="12290" width="6.75" style="151" customWidth="1"/>
    <col min="12291" max="12291" width="22.5" style="151" customWidth="1"/>
    <col min="12292" max="12295" width="12.5" style="151" customWidth="1"/>
    <col min="12296" max="12296" width="26.375" style="151" customWidth="1"/>
    <col min="12297" max="12297" width="9" style="151" customWidth="1"/>
    <col min="12298" max="12544" width="9" style="151"/>
    <col min="12545" max="12546" width="6.75" style="151" customWidth="1"/>
    <col min="12547" max="12547" width="22.5" style="151" customWidth="1"/>
    <col min="12548" max="12551" width="12.5" style="151" customWidth="1"/>
    <col min="12552" max="12552" width="26.375" style="151" customWidth="1"/>
    <col min="12553" max="12553" width="9" style="151" customWidth="1"/>
    <col min="12554" max="12800" width="9" style="151"/>
    <col min="12801" max="12802" width="6.75" style="151" customWidth="1"/>
    <col min="12803" max="12803" width="22.5" style="151" customWidth="1"/>
    <col min="12804" max="12807" width="12.5" style="151" customWidth="1"/>
    <col min="12808" max="12808" width="26.375" style="151" customWidth="1"/>
    <col min="12809" max="12809" width="9" style="151" customWidth="1"/>
    <col min="12810" max="13056" width="9" style="151"/>
    <col min="13057" max="13058" width="6.75" style="151" customWidth="1"/>
    <col min="13059" max="13059" width="22.5" style="151" customWidth="1"/>
    <col min="13060" max="13063" width="12.5" style="151" customWidth="1"/>
    <col min="13064" max="13064" width="26.375" style="151" customWidth="1"/>
    <col min="13065" max="13065" width="9" style="151" customWidth="1"/>
    <col min="13066" max="13312" width="9" style="151"/>
    <col min="13313" max="13314" width="6.75" style="151" customWidth="1"/>
    <col min="13315" max="13315" width="22.5" style="151" customWidth="1"/>
    <col min="13316" max="13319" width="12.5" style="151" customWidth="1"/>
    <col min="13320" max="13320" width="26.375" style="151" customWidth="1"/>
    <col min="13321" max="13321" width="9" style="151" customWidth="1"/>
    <col min="13322" max="13568" width="9" style="151"/>
    <col min="13569" max="13570" width="6.75" style="151" customWidth="1"/>
    <col min="13571" max="13571" width="22.5" style="151" customWidth="1"/>
    <col min="13572" max="13575" width="12.5" style="151" customWidth="1"/>
    <col min="13576" max="13576" width="26.375" style="151" customWidth="1"/>
    <col min="13577" max="13577" width="9" style="151" customWidth="1"/>
    <col min="13578" max="13824" width="9" style="151"/>
    <col min="13825" max="13826" width="6.75" style="151" customWidth="1"/>
    <col min="13827" max="13827" width="22.5" style="151" customWidth="1"/>
    <col min="13828" max="13831" width="12.5" style="151" customWidth="1"/>
    <col min="13832" max="13832" width="26.375" style="151" customWidth="1"/>
    <col min="13833" max="13833" width="9" style="151" customWidth="1"/>
    <col min="13834" max="14080" width="9" style="151"/>
    <col min="14081" max="14082" width="6.75" style="151" customWidth="1"/>
    <col min="14083" max="14083" width="22.5" style="151" customWidth="1"/>
    <col min="14084" max="14087" width="12.5" style="151" customWidth="1"/>
    <col min="14088" max="14088" width="26.375" style="151" customWidth="1"/>
    <col min="14089" max="14089" width="9" style="151" customWidth="1"/>
    <col min="14090" max="14336" width="9" style="151"/>
    <col min="14337" max="14338" width="6.75" style="151" customWidth="1"/>
    <col min="14339" max="14339" width="22.5" style="151" customWidth="1"/>
    <col min="14340" max="14343" width="12.5" style="151" customWidth="1"/>
    <col min="14344" max="14344" width="26.375" style="151" customWidth="1"/>
    <col min="14345" max="14345" width="9" style="151" customWidth="1"/>
    <col min="14346" max="14592" width="9" style="151"/>
    <col min="14593" max="14594" width="6.75" style="151" customWidth="1"/>
    <col min="14595" max="14595" width="22.5" style="151" customWidth="1"/>
    <col min="14596" max="14599" width="12.5" style="151" customWidth="1"/>
    <col min="14600" max="14600" width="26.375" style="151" customWidth="1"/>
    <col min="14601" max="14601" width="9" style="151" customWidth="1"/>
    <col min="14602" max="14848" width="9" style="151"/>
    <col min="14849" max="14850" width="6.75" style="151" customWidth="1"/>
    <col min="14851" max="14851" width="22.5" style="151" customWidth="1"/>
    <col min="14852" max="14855" width="12.5" style="151" customWidth="1"/>
    <col min="14856" max="14856" width="26.375" style="151" customWidth="1"/>
    <col min="14857" max="14857" width="9" style="151" customWidth="1"/>
    <col min="14858" max="15104" width="9" style="151"/>
    <col min="15105" max="15106" width="6.75" style="151" customWidth="1"/>
    <col min="15107" max="15107" width="22.5" style="151" customWidth="1"/>
    <col min="15108" max="15111" width="12.5" style="151" customWidth="1"/>
    <col min="15112" max="15112" width="26.375" style="151" customWidth="1"/>
    <col min="15113" max="15113" width="9" style="151" customWidth="1"/>
    <col min="15114" max="15360" width="9" style="151"/>
    <col min="15361" max="15362" width="6.75" style="151" customWidth="1"/>
    <col min="15363" max="15363" width="22.5" style="151" customWidth="1"/>
    <col min="15364" max="15367" width="12.5" style="151" customWidth="1"/>
    <col min="15368" max="15368" width="26.375" style="151" customWidth="1"/>
    <col min="15369" max="15369" width="9" style="151" customWidth="1"/>
    <col min="15370" max="15616" width="9" style="151"/>
    <col min="15617" max="15618" width="6.75" style="151" customWidth="1"/>
    <col min="15619" max="15619" width="22.5" style="151" customWidth="1"/>
    <col min="15620" max="15623" width="12.5" style="151" customWidth="1"/>
    <col min="15624" max="15624" width="26.375" style="151" customWidth="1"/>
    <col min="15625" max="15625" width="9" style="151" customWidth="1"/>
    <col min="15626" max="15872" width="9" style="151"/>
    <col min="15873" max="15874" width="6.75" style="151" customWidth="1"/>
    <col min="15875" max="15875" width="22.5" style="151" customWidth="1"/>
    <col min="15876" max="15879" width="12.5" style="151" customWidth="1"/>
    <col min="15880" max="15880" width="26.375" style="151" customWidth="1"/>
    <col min="15881" max="15881" width="9" style="151" customWidth="1"/>
    <col min="15882" max="16128" width="9" style="151"/>
    <col min="16129" max="16130" width="6.75" style="151" customWidth="1"/>
    <col min="16131" max="16131" width="22.5" style="151" customWidth="1"/>
    <col min="16132" max="16135" width="12.5" style="151" customWidth="1"/>
    <col min="16136" max="16136" width="26.375" style="151" customWidth="1"/>
    <col min="16137" max="16137" width="9" style="151" customWidth="1"/>
    <col min="16138" max="16384" width="9" style="151"/>
  </cols>
  <sheetData>
    <row r="1" spans="1:9" ht="40.5" customHeight="1">
      <c r="A1" s="1528" t="s">
        <v>410</v>
      </c>
      <c r="B1" s="1528"/>
      <c r="C1" s="1528"/>
      <c r="D1" s="1528"/>
      <c r="E1" s="1528"/>
      <c r="F1" s="1528"/>
      <c r="G1" s="1528"/>
      <c r="H1" s="1528"/>
    </row>
    <row r="2" spans="1:9" ht="23.25" customHeight="1">
      <c r="A2" s="449"/>
      <c r="B2" s="651" t="s">
        <v>164</v>
      </c>
      <c r="C2" s="451"/>
      <c r="D2" s="44"/>
      <c r="E2" s="452"/>
      <c r="F2" s="155"/>
      <c r="G2" s="453"/>
      <c r="H2" s="454"/>
    </row>
    <row r="3" spans="1:9">
      <c r="A3" s="447"/>
      <c r="B3" s="455" t="s">
        <v>184</v>
      </c>
      <c r="C3" s="455"/>
      <c r="D3" s="447"/>
      <c r="E3" s="456"/>
      <c r="F3" s="456"/>
      <c r="G3" s="457"/>
      <c r="H3" s="458"/>
    </row>
    <row r="4" spans="1:9">
      <c r="A4" s="447"/>
      <c r="B4" s="455" t="s">
        <v>426</v>
      </c>
      <c r="C4" s="455"/>
      <c r="D4" s="447"/>
      <c r="E4" s="456"/>
      <c r="F4" s="456"/>
      <c r="G4" s="457"/>
      <c r="H4" s="458"/>
    </row>
    <row r="5" spans="1:9">
      <c r="A5" s="459"/>
      <c r="B5" s="460" t="s">
        <v>156</v>
      </c>
      <c r="C5" s="460"/>
      <c r="D5" s="461" t="s">
        <v>185</v>
      </c>
      <c r="E5" s="462"/>
      <c r="F5" s="462"/>
      <c r="G5" s="462"/>
      <c r="H5" s="463"/>
    </row>
    <row r="6" spans="1:9">
      <c r="A6" s="447"/>
      <c r="B6" s="464" t="s">
        <v>157</v>
      </c>
      <c r="C6" s="465"/>
      <c r="D6" s="466"/>
      <c r="E6" s="467"/>
      <c r="F6" s="467"/>
      <c r="G6" s="467"/>
      <c r="H6" s="468"/>
      <c r="I6" s="152"/>
    </row>
    <row r="7" spans="1:9">
      <c r="A7" s="447"/>
      <c r="B7" s="469"/>
      <c r="C7" s="469"/>
      <c r="D7" s="470"/>
      <c r="E7" s="471"/>
      <c r="F7" s="471"/>
      <c r="G7" s="471"/>
      <c r="H7" s="472"/>
      <c r="I7" s="152"/>
    </row>
    <row r="8" spans="1:9">
      <c r="A8" s="447"/>
      <c r="B8" s="473" t="s">
        <v>158</v>
      </c>
      <c r="C8" s="465"/>
      <c r="D8" s="466"/>
      <c r="E8" s="466"/>
      <c r="F8" s="466"/>
      <c r="G8" s="466"/>
      <c r="H8" s="474"/>
      <c r="I8" s="152"/>
    </row>
    <row r="9" spans="1:9">
      <c r="A9" s="447"/>
      <c r="B9" s="475"/>
      <c r="C9" s="476"/>
      <c r="D9" s="477"/>
      <c r="E9" s="477"/>
      <c r="F9" s="478"/>
      <c r="G9" s="478"/>
      <c r="H9" s="479"/>
    </row>
    <row r="10" spans="1:9">
      <c r="A10" s="447"/>
      <c r="B10" s="480"/>
      <c r="C10" s="480"/>
      <c r="D10" s="449"/>
      <c r="E10" s="449"/>
      <c r="F10" s="449"/>
      <c r="G10" s="449"/>
      <c r="H10" s="481"/>
    </row>
    <row r="11" spans="1:9">
      <c r="A11" s="447"/>
      <c r="B11" s="482"/>
      <c r="C11" s="482"/>
      <c r="D11" s="478"/>
      <c r="E11" s="478"/>
      <c r="F11" s="478"/>
      <c r="G11" s="478"/>
      <c r="H11" s="479"/>
    </row>
    <row r="12" spans="1:9">
      <c r="A12" s="447"/>
      <c r="B12" s="483" t="s">
        <v>186</v>
      </c>
      <c r="C12" s="484" t="s">
        <v>159</v>
      </c>
      <c r="D12" s="485"/>
      <c r="E12" s="485"/>
      <c r="F12" s="484" t="s">
        <v>160</v>
      </c>
      <c r="G12" s="485"/>
      <c r="H12" s="486"/>
    </row>
    <row r="13" spans="1:9">
      <c r="A13" s="447"/>
      <c r="B13" s="480"/>
      <c r="C13" s="480"/>
      <c r="D13" s="449"/>
      <c r="E13" s="449"/>
      <c r="F13" s="480"/>
      <c r="G13" s="449"/>
      <c r="H13" s="481"/>
    </row>
    <row r="14" spans="1:9">
      <c r="A14" s="447"/>
      <c r="B14" s="480"/>
      <c r="C14" s="484"/>
      <c r="D14" s="485"/>
      <c r="E14" s="485"/>
      <c r="F14" s="484"/>
      <c r="G14" s="485"/>
      <c r="H14" s="486"/>
    </row>
    <row r="15" spans="1:9">
      <c r="A15" s="447"/>
      <c r="B15" s="480"/>
      <c r="C15" s="482"/>
      <c r="D15" s="478"/>
      <c r="E15" s="478"/>
      <c r="F15" s="482"/>
      <c r="G15" s="478"/>
      <c r="H15" s="479"/>
    </row>
    <row r="16" spans="1:9">
      <c r="A16" s="447"/>
      <c r="B16" s="480"/>
      <c r="C16" s="480"/>
      <c r="D16" s="449"/>
      <c r="E16" s="449"/>
      <c r="F16" s="480"/>
      <c r="G16" s="449"/>
      <c r="H16" s="481"/>
    </row>
    <row r="17" spans="1:8">
      <c r="A17" s="447"/>
      <c r="B17" s="480"/>
      <c r="C17" s="480"/>
      <c r="D17" s="449"/>
      <c r="E17" s="449"/>
      <c r="F17" s="480"/>
      <c r="G17" s="449"/>
      <c r="H17" s="481"/>
    </row>
    <row r="18" spans="1:8">
      <c r="A18" s="447"/>
      <c r="B18" s="480"/>
      <c r="C18" s="484"/>
      <c r="D18" s="485"/>
      <c r="E18" s="485"/>
      <c r="F18" s="484"/>
      <c r="G18" s="485"/>
      <c r="H18" s="486"/>
    </row>
    <row r="19" spans="1:8">
      <c r="A19" s="447"/>
      <c r="B19" s="480"/>
      <c r="C19" s="482"/>
      <c r="D19" s="478"/>
      <c r="E19" s="478"/>
      <c r="F19" s="482"/>
      <c r="G19" s="478"/>
      <c r="H19" s="479"/>
    </row>
    <row r="20" spans="1:8">
      <c r="A20" s="447"/>
      <c r="B20" s="480"/>
      <c r="C20" s="480"/>
      <c r="D20" s="449"/>
      <c r="E20" s="449"/>
      <c r="F20" s="480"/>
      <c r="G20" s="449"/>
      <c r="H20" s="481"/>
    </row>
    <row r="21" spans="1:8">
      <c r="A21" s="447"/>
      <c r="B21" s="480"/>
      <c r="C21" s="480"/>
      <c r="D21" s="449"/>
      <c r="E21" s="449"/>
      <c r="F21" s="480"/>
      <c r="G21" s="449"/>
      <c r="H21" s="481"/>
    </row>
    <row r="22" spans="1:8">
      <c r="A22" s="447"/>
      <c r="B22" s="480"/>
      <c r="C22" s="484"/>
      <c r="D22" s="485"/>
      <c r="E22" s="485"/>
      <c r="F22" s="484"/>
      <c r="G22" s="485"/>
      <c r="H22" s="486"/>
    </row>
    <row r="23" spans="1:8">
      <c r="A23" s="447"/>
      <c r="B23" s="480"/>
      <c r="C23" s="482"/>
      <c r="D23" s="478"/>
      <c r="E23" s="478"/>
      <c r="F23" s="482"/>
      <c r="G23" s="478"/>
      <c r="H23" s="479"/>
    </row>
    <row r="24" spans="1:8">
      <c r="A24" s="447"/>
      <c r="B24" s="480"/>
      <c r="C24" s="480"/>
      <c r="D24" s="449"/>
      <c r="E24" s="449"/>
      <c r="F24" s="480"/>
      <c r="G24" s="449"/>
      <c r="H24" s="481"/>
    </row>
    <row r="25" spans="1:8">
      <c r="A25" s="447"/>
      <c r="B25" s="482"/>
      <c r="C25" s="482"/>
      <c r="D25" s="478"/>
      <c r="E25" s="478"/>
      <c r="F25" s="482"/>
      <c r="G25" s="478"/>
      <c r="H25" s="479"/>
    </row>
    <row r="26" spans="1:8">
      <c r="A26" s="447"/>
      <c r="B26" s="487"/>
      <c r="C26" s="487"/>
      <c r="D26" s="449"/>
      <c r="E26" s="449"/>
      <c r="F26" s="449"/>
      <c r="G26" s="449"/>
      <c r="H26" s="449"/>
    </row>
    <row r="27" spans="1:8">
      <c r="A27" s="447"/>
      <c r="B27" s="455" t="s">
        <v>426</v>
      </c>
      <c r="C27" s="455"/>
      <c r="D27" s="447"/>
      <c r="E27" s="456"/>
      <c r="F27" s="447"/>
      <c r="G27" s="447"/>
      <c r="H27" s="447"/>
    </row>
    <row r="28" spans="1:8">
      <c r="A28" s="459"/>
      <c r="B28" s="460" t="s">
        <v>156</v>
      </c>
      <c r="C28" s="460"/>
      <c r="D28" s="461" t="s">
        <v>185</v>
      </c>
      <c r="E28" s="462"/>
      <c r="F28" s="462"/>
      <c r="G28" s="462"/>
      <c r="H28" s="463"/>
    </row>
    <row r="29" spans="1:8">
      <c r="A29" s="40"/>
      <c r="B29" s="464" t="s">
        <v>157</v>
      </c>
      <c r="C29" s="465"/>
      <c r="D29" s="466"/>
      <c r="E29" s="467"/>
      <c r="F29" s="467"/>
      <c r="G29" s="467"/>
      <c r="H29" s="468"/>
    </row>
    <row r="30" spans="1:8">
      <c r="A30" s="447"/>
      <c r="B30" s="469"/>
      <c r="C30" s="469"/>
      <c r="D30" s="470"/>
      <c r="E30" s="471"/>
      <c r="F30" s="471"/>
      <c r="G30" s="471"/>
      <c r="H30" s="472"/>
    </row>
    <row r="31" spans="1:8">
      <c r="A31" s="447"/>
      <c r="B31" s="473" t="s">
        <v>158</v>
      </c>
      <c r="C31" s="465"/>
      <c r="D31" s="466"/>
      <c r="E31" s="466"/>
      <c r="F31" s="466"/>
      <c r="G31" s="466"/>
      <c r="H31" s="474"/>
    </row>
    <row r="32" spans="1:8">
      <c r="A32" s="447"/>
      <c r="B32" s="475"/>
      <c r="C32" s="476"/>
      <c r="D32" s="477"/>
      <c r="E32" s="477"/>
      <c r="F32" s="478"/>
      <c r="G32" s="478"/>
      <c r="H32" s="479"/>
    </row>
    <row r="33" spans="1:8">
      <c r="A33" s="447"/>
      <c r="B33" s="480"/>
      <c r="C33" s="480"/>
      <c r="D33" s="449"/>
      <c r="E33" s="449"/>
      <c r="F33" s="449"/>
      <c r="G33" s="449"/>
      <c r="H33" s="481"/>
    </row>
    <row r="34" spans="1:8">
      <c r="A34" s="447"/>
      <c r="B34" s="482"/>
      <c r="C34" s="482"/>
      <c r="D34" s="478"/>
      <c r="E34" s="478"/>
      <c r="F34" s="478"/>
      <c r="G34" s="478"/>
      <c r="H34" s="479"/>
    </row>
    <row r="35" spans="1:8">
      <c r="A35" s="447"/>
      <c r="B35" s="483" t="s">
        <v>186</v>
      </c>
      <c r="C35" s="484" t="s">
        <v>159</v>
      </c>
      <c r="D35" s="485"/>
      <c r="E35" s="485"/>
      <c r="F35" s="484" t="s">
        <v>160</v>
      </c>
      <c r="G35" s="485"/>
      <c r="H35" s="486"/>
    </row>
    <row r="36" spans="1:8">
      <c r="A36" s="447"/>
      <c r="B36" s="480"/>
      <c r="C36" s="480"/>
      <c r="D36" s="449"/>
      <c r="E36" s="449"/>
      <c r="F36" s="480"/>
      <c r="G36" s="449"/>
      <c r="H36" s="481"/>
    </row>
    <row r="37" spans="1:8">
      <c r="A37" s="447"/>
      <c r="B37" s="480"/>
      <c r="C37" s="484"/>
      <c r="D37" s="485"/>
      <c r="E37" s="485"/>
      <c r="F37" s="484"/>
      <c r="G37" s="485"/>
      <c r="H37" s="486"/>
    </row>
    <row r="38" spans="1:8">
      <c r="A38" s="447"/>
      <c r="B38" s="480"/>
      <c r="C38" s="482"/>
      <c r="D38" s="478"/>
      <c r="E38" s="478"/>
      <c r="F38" s="482"/>
      <c r="G38" s="478"/>
      <c r="H38" s="479"/>
    </row>
    <row r="39" spans="1:8">
      <c r="A39" s="447"/>
      <c r="B39" s="480"/>
      <c r="C39" s="480"/>
      <c r="D39" s="449"/>
      <c r="E39" s="449"/>
      <c r="F39" s="480"/>
      <c r="G39" s="449"/>
      <c r="H39" s="481"/>
    </row>
    <row r="40" spans="1:8">
      <c r="A40" s="449"/>
      <c r="B40" s="480"/>
      <c r="C40" s="480"/>
      <c r="D40" s="449"/>
      <c r="E40" s="449"/>
      <c r="F40" s="480"/>
      <c r="G40" s="449"/>
      <c r="H40" s="481"/>
    </row>
    <row r="41" spans="1:8">
      <c r="A41" s="447"/>
      <c r="B41" s="480"/>
      <c r="C41" s="484"/>
      <c r="D41" s="485"/>
      <c r="E41" s="485"/>
      <c r="F41" s="484"/>
      <c r="G41" s="485"/>
      <c r="H41" s="486"/>
    </row>
    <row r="42" spans="1:8">
      <c r="A42" s="447"/>
      <c r="B42" s="480"/>
      <c r="C42" s="482"/>
      <c r="D42" s="478"/>
      <c r="E42" s="478"/>
      <c r="F42" s="482"/>
      <c r="G42" s="478"/>
      <c r="H42" s="479"/>
    </row>
    <row r="43" spans="1:8" ht="13.5" customHeight="1">
      <c r="A43" s="447"/>
      <c r="B43" s="480"/>
      <c r="C43" s="480"/>
      <c r="D43" s="449"/>
      <c r="E43" s="449"/>
      <c r="F43" s="480"/>
      <c r="G43" s="449"/>
      <c r="H43" s="481"/>
    </row>
    <row r="44" spans="1:8">
      <c r="A44" s="447"/>
      <c r="B44" s="480"/>
      <c r="C44" s="480"/>
      <c r="D44" s="449"/>
      <c r="E44" s="449"/>
      <c r="F44" s="480"/>
      <c r="G44" s="449"/>
      <c r="H44" s="481"/>
    </row>
    <row r="45" spans="1:8">
      <c r="A45" s="447"/>
      <c r="B45" s="480"/>
      <c r="C45" s="484"/>
      <c r="D45" s="485"/>
      <c r="E45" s="485"/>
      <c r="F45" s="484"/>
      <c r="G45" s="485"/>
      <c r="H45" s="486"/>
    </row>
    <row r="46" spans="1:8">
      <c r="A46" s="447"/>
      <c r="B46" s="480"/>
      <c r="C46" s="482"/>
      <c r="D46" s="478"/>
      <c r="E46" s="478"/>
      <c r="F46" s="482"/>
      <c r="G46" s="478"/>
      <c r="H46" s="479"/>
    </row>
    <row r="47" spans="1:8">
      <c r="A47" s="447"/>
      <c r="B47" s="480"/>
      <c r="C47" s="480"/>
      <c r="D47" s="449"/>
      <c r="E47" s="449"/>
      <c r="F47" s="480"/>
      <c r="G47" s="449"/>
      <c r="H47" s="481"/>
    </row>
    <row r="48" spans="1:8">
      <c r="A48" s="447"/>
      <c r="B48" s="482"/>
      <c r="C48" s="482"/>
      <c r="D48" s="478"/>
      <c r="E48" s="478"/>
      <c r="F48" s="482"/>
      <c r="G48" s="478"/>
      <c r="H48" s="479"/>
    </row>
    <row r="49" spans="1:9">
      <c r="A49" s="449"/>
      <c r="B49" s="485"/>
      <c r="C49" s="485"/>
      <c r="D49" s="485"/>
      <c r="E49" s="485"/>
      <c r="F49" s="485"/>
      <c r="G49" s="485"/>
      <c r="H49" s="486"/>
      <c r="I49" s="153"/>
    </row>
    <row r="50" spans="1:9">
      <c r="A50" s="449"/>
      <c r="B50" s="455" t="s">
        <v>426</v>
      </c>
      <c r="C50" s="449"/>
      <c r="D50" s="449"/>
      <c r="E50" s="449"/>
      <c r="F50" s="449"/>
      <c r="G50" s="449"/>
      <c r="H50" s="481"/>
    </row>
    <row r="51" spans="1:9">
      <c r="A51" s="459"/>
      <c r="B51" s="460" t="s">
        <v>156</v>
      </c>
      <c r="C51" s="460"/>
      <c r="D51" s="461" t="s">
        <v>185</v>
      </c>
      <c r="E51" s="462"/>
      <c r="F51" s="462"/>
      <c r="G51" s="462"/>
      <c r="H51" s="463"/>
    </row>
    <row r="52" spans="1:9">
      <c r="A52" s="447"/>
      <c r="B52" s="464" t="s">
        <v>157</v>
      </c>
      <c r="C52" s="465"/>
      <c r="D52" s="466"/>
      <c r="E52" s="467"/>
      <c r="F52" s="467"/>
      <c r="G52" s="467"/>
      <c r="H52" s="468"/>
    </row>
    <row r="53" spans="1:9">
      <c r="A53" s="447"/>
      <c r="B53" s="469"/>
      <c r="C53" s="469"/>
      <c r="D53" s="470"/>
      <c r="E53" s="471"/>
      <c r="F53" s="471"/>
      <c r="G53" s="471"/>
      <c r="H53" s="472"/>
    </row>
    <row r="54" spans="1:9">
      <c r="A54" s="447"/>
      <c r="B54" s="473" t="s">
        <v>158</v>
      </c>
      <c r="C54" s="465"/>
      <c r="D54" s="466"/>
      <c r="E54" s="466"/>
      <c r="F54" s="466"/>
      <c r="G54" s="466"/>
      <c r="H54" s="474"/>
    </row>
    <row r="55" spans="1:9">
      <c r="A55" s="447"/>
      <c r="B55" s="475"/>
      <c r="C55" s="476"/>
      <c r="D55" s="477"/>
      <c r="E55" s="477"/>
      <c r="F55" s="478"/>
      <c r="G55" s="478"/>
      <c r="H55" s="479"/>
    </row>
    <row r="56" spans="1:9">
      <c r="A56" s="447"/>
      <c r="B56" s="480"/>
      <c r="C56" s="480"/>
      <c r="D56" s="449"/>
      <c r="E56" s="449"/>
      <c r="F56" s="449"/>
      <c r="G56" s="449"/>
      <c r="H56" s="481"/>
    </row>
    <row r="57" spans="1:9">
      <c r="A57" s="447"/>
      <c r="B57" s="482"/>
      <c r="C57" s="482"/>
      <c r="D57" s="478"/>
      <c r="E57" s="478"/>
      <c r="F57" s="478"/>
      <c r="G57" s="478"/>
      <c r="H57" s="479"/>
    </row>
    <row r="58" spans="1:9">
      <c r="A58" s="447"/>
      <c r="B58" s="483" t="s">
        <v>186</v>
      </c>
      <c r="C58" s="484" t="s">
        <v>159</v>
      </c>
      <c r="D58" s="485"/>
      <c r="E58" s="485"/>
      <c r="F58" s="484" t="s">
        <v>160</v>
      </c>
      <c r="G58" s="485"/>
      <c r="H58" s="486"/>
    </row>
    <row r="59" spans="1:9">
      <c r="A59" s="447"/>
      <c r="B59" s="480"/>
      <c r="C59" s="480"/>
      <c r="D59" s="449"/>
      <c r="E59" s="449"/>
      <c r="F59" s="480"/>
      <c r="G59" s="449"/>
      <c r="H59" s="481"/>
    </row>
    <row r="60" spans="1:9">
      <c r="A60" s="447"/>
      <c r="B60" s="480"/>
      <c r="C60" s="484"/>
      <c r="D60" s="485"/>
      <c r="E60" s="485"/>
      <c r="F60" s="484"/>
      <c r="G60" s="485"/>
      <c r="H60" s="486"/>
    </row>
    <row r="61" spans="1:9">
      <c r="A61" s="447"/>
      <c r="B61" s="480"/>
      <c r="C61" s="482"/>
      <c r="D61" s="478"/>
      <c r="E61" s="478"/>
      <c r="F61" s="482"/>
      <c r="G61" s="478"/>
      <c r="H61" s="479"/>
    </row>
    <row r="62" spans="1:9">
      <c r="A62" s="447"/>
      <c r="B62" s="480"/>
      <c r="C62" s="480"/>
      <c r="D62" s="449"/>
      <c r="E62" s="449"/>
      <c r="F62" s="480"/>
      <c r="G62" s="449"/>
      <c r="H62" s="481"/>
    </row>
    <row r="63" spans="1:9">
      <c r="A63" s="447"/>
      <c r="B63" s="480"/>
      <c r="C63" s="480"/>
      <c r="D63" s="449"/>
      <c r="E63" s="449"/>
      <c r="F63" s="480"/>
      <c r="G63" s="449"/>
      <c r="H63" s="481"/>
    </row>
    <row r="64" spans="1:9">
      <c r="A64" s="447"/>
      <c r="B64" s="480"/>
      <c r="C64" s="484"/>
      <c r="D64" s="485"/>
      <c r="E64" s="485"/>
      <c r="F64" s="484"/>
      <c r="G64" s="485"/>
      <c r="H64" s="486"/>
    </row>
    <row r="65" spans="1:10">
      <c r="A65" s="447"/>
      <c r="B65" s="480"/>
      <c r="C65" s="482"/>
      <c r="D65" s="478"/>
      <c r="E65" s="478"/>
      <c r="F65" s="482"/>
      <c r="G65" s="478"/>
      <c r="H65" s="479"/>
    </row>
    <row r="66" spans="1:10">
      <c r="A66" s="447"/>
      <c r="B66" s="480"/>
      <c r="C66" s="480"/>
      <c r="D66" s="449"/>
      <c r="E66" s="449"/>
      <c r="F66" s="480"/>
      <c r="G66" s="449"/>
      <c r="H66" s="481"/>
    </row>
    <row r="67" spans="1:10">
      <c r="A67" s="447"/>
      <c r="B67" s="480"/>
      <c r="C67" s="480"/>
      <c r="D67" s="449"/>
      <c r="E67" s="449"/>
      <c r="F67" s="480"/>
      <c r="G67" s="449"/>
      <c r="H67" s="481"/>
    </row>
    <row r="68" spans="1:10">
      <c r="A68" s="447"/>
      <c r="B68" s="480"/>
      <c r="C68" s="484"/>
      <c r="D68" s="485"/>
      <c r="E68" s="485"/>
      <c r="F68" s="484"/>
      <c r="G68" s="485"/>
      <c r="H68" s="486"/>
    </row>
    <row r="69" spans="1:10" customFormat="1">
      <c r="A69" s="40"/>
      <c r="B69" s="480"/>
      <c r="C69" s="482"/>
      <c r="D69" s="478"/>
      <c r="E69" s="478"/>
      <c r="F69" s="482"/>
      <c r="G69" s="478"/>
      <c r="H69" s="479"/>
      <c r="J69" s="151"/>
    </row>
    <row r="70" spans="1:10">
      <c r="A70" s="447"/>
      <c r="B70" s="480"/>
      <c r="C70" s="480"/>
      <c r="D70" s="449"/>
      <c r="E70" s="449"/>
      <c r="F70" s="480"/>
      <c r="G70" s="449"/>
      <c r="H70" s="481"/>
      <c r="J70" s="94"/>
    </row>
    <row r="71" spans="1:10">
      <c r="A71" s="447"/>
      <c r="B71" s="482"/>
      <c r="C71" s="482"/>
      <c r="D71" s="478"/>
      <c r="E71" s="478"/>
      <c r="F71" s="482"/>
      <c r="G71" s="478"/>
      <c r="H71" s="479"/>
    </row>
    <row r="72" spans="1:10">
      <c r="A72" s="1526"/>
      <c r="B72" s="1527"/>
      <c r="C72" s="1527"/>
      <c r="D72" s="1527"/>
      <c r="E72" s="1527"/>
      <c r="F72" s="1527"/>
      <c r="G72" s="1527"/>
      <c r="H72" s="1527"/>
    </row>
    <row r="73" spans="1:10">
      <c r="A73" s="447"/>
      <c r="B73" s="447"/>
      <c r="C73" s="447"/>
      <c r="D73" s="447"/>
      <c r="E73" s="447"/>
      <c r="F73" s="447"/>
      <c r="G73" s="447"/>
      <c r="H73" s="447"/>
    </row>
    <row r="74" spans="1:10">
      <c r="A74" s="447"/>
      <c r="B74" s="539" t="s">
        <v>521</v>
      </c>
      <c r="C74" s="447"/>
      <c r="D74" s="447"/>
      <c r="E74" s="447"/>
      <c r="F74" s="447"/>
      <c r="G74" s="447"/>
      <c r="H74" s="447"/>
    </row>
    <row r="75" spans="1:10">
      <c r="A75" s="447"/>
      <c r="B75" s="447"/>
      <c r="C75" s="447"/>
      <c r="D75" s="447"/>
      <c r="E75" s="539" t="s">
        <v>812</v>
      </c>
      <c r="F75" s="447"/>
      <c r="G75" s="447"/>
      <c r="H75" s="448" t="str">
        <f>様式7!$F$4</f>
        <v>○○○○○○○○○○○ＥＳＣＯ事業</v>
      </c>
    </row>
  </sheetData>
  <mergeCells count="2">
    <mergeCell ref="A72:H72"/>
    <mergeCell ref="A1:H1"/>
  </mergeCells>
  <phoneticPr fontId="5"/>
  <pageMargins left="0.98425196850393704" right="0.59055118110236215" top="0.78740157480314965" bottom="0.78740157480314965" header="0" footer="0"/>
  <pageSetup paperSize="9" scale="75" orientation="portrait" r:id="rId1"/>
  <headerFooter alignWithMargins="0"/>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H65"/>
  <sheetViews>
    <sheetView view="pageBreakPreview" topLeftCell="A40" zoomScale="80" zoomScaleNormal="75" zoomScaleSheetLayoutView="80" workbookViewId="0">
      <selection activeCell="C59" sqref="C59:E62"/>
    </sheetView>
  </sheetViews>
  <sheetFormatPr defaultRowHeight="13.5"/>
  <cols>
    <col min="1" max="1" width="3.5" style="161" customWidth="1"/>
    <col min="2" max="2" width="31.75" style="161" customWidth="1"/>
    <col min="3" max="5" width="17.625" style="161" customWidth="1"/>
    <col min="6" max="6" width="28.5" style="161" customWidth="1"/>
    <col min="7" max="255" width="9" style="161"/>
    <col min="256" max="256" width="3" style="161" customWidth="1"/>
    <col min="257" max="257" width="3.5" style="161" customWidth="1"/>
    <col min="258" max="258" width="31.75" style="161" customWidth="1"/>
    <col min="259" max="261" width="17.625" style="161" customWidth="1"/>
    <col min="262" max="262" width="28.5" style="161" customWidth="1"/>
    <col min="263" max="511" width="9" style="161"/>
    <col min="512" max="512" width="3" style="161" customWidth="1"/>
    <col min="513" max="513" width="3.5" style="161" customWidth="1"/>
    <col min="514" max="514" width="31.75" style="161" customWidth="1"/>
    <col min="515" max="517" width="17.625" style="161" customWidth="1"/>
    <col min="518" max="518" width="28.5" style="161" customWidth="1"/>
    <col min="519" max="767" width="9" style="161"/>
    <col min="768" max="768" width="3" style="161" customWidth="1"/>
    <col min="769" max="769" width="3.5" style="161" customWidth="1"/>
    <col min="770" max="770" width="31.75" style="161" customWidth="1"/>
    <col min="771" max="773" width="17.625" style="161" customWidth="1"/>
    <col min="774" max="774" width="28.5" style="161" customWidth="1"/>
    <col min="775" max="1023" width="9" style="161"/>
    <col min="1024" max="1024" width="3" style="161" customWidth="1"/>
    <col min="1025" max="1025" width="3.5" style="161" customWidth="1"/>
    <col min="1026" max="1026" width="31.75" style="161" customWidth="1"/>
    <col min="1027" max="1029" width="17.625" style="161" customWidth="1"/>
    <col min="1030" max="1030" width="28.5" style="161" customWidth="1"/>
    <col min="1031" max="1279" width="9" style="161"/>
    <col min="1280" max="1280" width="3" style="161" customWidth="1"/>
    <col min="1281" max="1281" width="3.5" style="161" customWidth="1"/>
    <col min="1282" max="1282" width="31.75" style="161" customWidth="1"/>
    <col min="1283" max="1285" width="17.625" style="161" customWidth="1"/>
    <col min="1286" max="1286" width="28.5" style="161" customWidth="1"/>
    <col min="1287" max="1535" width="9" style="161"/>
    <col min="1536" max="1536" width="3" style="161" customWidth="1"/>
    <col min="1537" max="1537" width="3.5" style="161" customWidth="1"/>
    <col min="1538" max="1538" width="31.75" style="161" customWidth="1"/>
    <col min="1539" max="1541" width="17.625" style="161" customWidth="1"/>
    <col min="1542" max="1542" width="28.5" style="161" customWidth="1"/>
    <col min="1543" max="1791" width="9" style="161"/>
    <col min="1792" max="1792" width="3" style="161" customWidth="1"/>
    <col min="1793" max="1793" width="3.5" style="161" customWidth="1"/>
    <col min="1794" max="1794" width="31.75" style="161" customWidth="1"/>
    <col min="1795" max="1797" width="17.625" style="161" customWidth="1"/>
    <col min="1798" max="1798" width="28.5" style="161" customWidth="1"/>
    <col min="1799" max="2047" width="9" style="161"/>
    <col min="2048" max="2048" width="3" style="161" customWidth="1"/>
    <col min="2049" max="2049" width="3.5" style="161" customWidth="1"/>
    <col min="2050" max="2050" width="31.75" style="161" customWidth="1"/>
    <col min="2051" max="2053" width="17.625" style="161" customWidth="1"/>
    <col min="2054" max="2054" width="28.5" style="161" customWidth="1"/>
    <col min="2055" max="2303" width="9" style="161"/>
    <col min="2304" max="2304" width="3" style="161" customWidth="1"/>
    <col min="2305" max="2305" width="3.5" style="161" customWidth="1"/>
    <col min="2306" max="2306" width="31.75" style="161" customWidth="1"/>
    <col min="2307" max="2309" width="17.625" style="161" customWidth="1"/>
    <col min="2310" max="2310" width="28.5" style="161" customWidth="1"/>
    <col min="2311" max="2559" width="9" style="161"/>
    <col min="2560" max="2560" width="3" style="161" customWidth="1"/>
    <col min="2561" max="2561" width="3.5" style="161" customWidth="1"/>
    <col min="2562" max="2562" width="31.75" style="161" customWidth="1"/>
    <col min="2563" max="2565" width="17.625" style="161" customWidth="1"/>
    <col min="2566" max="2566" width="28.5" style="161" customWidth="1"/>
    <col min="2567" max="2815" width="9" style="161"/>
    <col min="2816" max="2816" width="3" style="161" customWidth="1"/>
    <col min="2817" max="2817" width="3.5" style="161" customWidth="1"/>
    <col min="2818" max="2818" width="31.75" style="161" customWidth="1"/>
    <col min="2819" max="2821" width="17.625" style="161" customWidth="1"/>
    <col min="2822" max="2822" width="28.5" style="161" customWidth="1"/>
    <col min="2823" max="3071" width="9" style="161"/>
    <col min="3072" max="3072" width="3" style="161" customWidth="1"/>
    <col min="3073" max="3073" width="3.5" style="161" customWidth="1"/>
    <col min="3074" max="3074" width="31.75" style="161" customWidth="1"/>
    <col min="3075" max="3077" width="17.625" style="161" customWidth="1"/>
    <col min="3078" max="3078" width="28.5" style="161" customWidth="1"/>
    <col min="3079" max="3327" width="9" style="161"/>
    <col min="3328" max="3328" width="3" style="161" customWidth="1"/>
    <col min="3329" max="3329" width="3.5" style="161" customWidth="1"/>
    <col min="3330" max="3330" width="31.75" style="161" customWidth="1"/>
    <col min="3331" max="3333" width="17.625" style="161" customWidth="1"/>
    <col min="3334" max="3334" width="28.5" style="161" customWidth="1"/>
    <col min="3335" max="3583" width="9" style="161"/>
    <col min="3584" max="3584" width="3" style="161" customWidth="1"/>
    <col min="3585" max="3585" width="3.5" style="161" customWidth="1"/>
    <col min="3586" max="3586" width="31.75" style="161" customWidth="1"/>
    <col min="3587" max="3589" width="17.625" style="161" customWidth="1"/>
    <col min="3590" max="3590" width="28.5" style="161" customWidth="1"/>
    <col min="3591" max="3839" width="9" style="161"/>
    <col min="3840" max="3840" width="3" style="161" customWidth="1"/>
    <col min="3841" max="3841" width="3.5" style="161" customWidth="1"/>
    <col min="3842" max="3842" width="31.75" style="161" customWidth="1"/>
    <col min="3843" max="3845" width="17.625" style="161" customWidth="1"/>
    <col min="3846" max="3846" width="28.5" style="161" customWidth="1"/>
    <col min="3847" max="4095" width="9" style="161"/>
    <col min="4096" max="4096" width="3" style="161" customWidth="1"/>
    <col min="4097" max="4097" width="3.5" style="161" customWidth="1"/>
    <col min="4098" max="4098" width="31.75" style="161" customWidth="1"/>
    <col min="4099" max="4101" width="17.625" style="161" customWidth="1"/>
    <col min="4102" max="4102" width="28.5" style="161" customWidth="1"/>
    <col min="4103" max="4351" width="9" style="161"/>
    <col min="4352" max="4352" width="3" style="161" customWidth="1"/>
    <col min="4353" max="4353" width="3.5" style="161" customWidth="1"/>
    <col min="4354" max="4354" width="31.75" style="161" customWidth="1"/>
    <col min="4355" max="4357" width="17.625" style="161" customWidth="1"/>
    <col min="4358" max="4358" width="28.5" style="161" customWidth="1"/>
    <col min="4359" max="4607" width="9" style="161"/>
    <col min="4608" max="4608" width="3" style="161" customWidth="1"/>
    <col min="4609" max="4609" width="3.5" style="161" customWidth="1"/>
    <col min="4610" max="4610" width="31.75" style="161" customWidth="1"/>
    <col min="4611" max="4613" width="17.625" style="161" customWidth="1"/>
    <col min="4614" max="4614" width="28.5" style="161" customWidth="1"/>
    <col min="4615" max="4863" width="9" style="161"/>
    <col min="4864" max="4864" width="3" style="161" customWidth="1"/>
    <col min="4865" max="4865" width="3.5" style="161" customWidth="1"/>
    <col min="4866" max="4866" width="31.75" style="161" customWidth="1"/>
    <col min="4867" max="4869" width="17.625" style="161" customWidth="1"/>
    <col min="4870" max="4870" width="28.5" style="161" customWidth="1"/>
    <col min="4871" max="5119" width="9" style="161"/>
    <col min="5120" max="5120" width="3" style="161" customWidth="1"/>
    <col min="5121" max="5121" width="3.5" style="161" customWidth="1"/>
    <col min="5122" max="5122" width="31.75" style="161" customWidth="1"/>
    <col min="5123" max="5125" width="17.625" style="161" customWidth="1"/>
    <col min="5126" max="5126" width="28.5" style="161" customWidth="1"/>
    <col min="5127" max="5375" width="9" style="161"/>
    <col min="5376" max="5376" width="3" style="161" customWidth="1"/>
    <col min="5377" max="5377" width="3.5" style="161" customWidth="1"/>
    <col min="5378" max="5378" width="31.75" style="161" customWidth="1"/>
    <col min="5379" max="5381" width="17.625" style="161" customWidth="1"/>
    <col min="5382" max="5382" width="28.5" style="161" customWidth="1"/>
    <col min="5383" max="5631" width="9" style="161"/>
    <col min="5632" max="5632" width="3" style="161" customWidth="1"/>
    <col min="5633" max="5633" width="3.5" style="161" customWidth="1"/>
    <col min="5634" max="5634" width="31.75" style="161" customWidth="1"/>
    <col min="5635" max="5637" width="17.625" style="161" customWidth="1"/>
    <col min="5638" max="5638" width="28.5" style="161" customWidth="1"/>
    <col min="5639" max="5887" width="9" style="161"/>
    <col min="5888" max="5888" width="3" style="161" customWidth="1"/>
    <col min="5889" max="5889" width="3.5" style="161" customWidth="1"/>
    <col min="5890" max="5890" width="31.75" style="161" customWidth="1"/>
    <col min="5891" max="5893" width="17.625" style="161" customWidth="1"/>
    <col min="5894" max="5894" width="28.5" style="161" customWidth="1"/>
    <col min="5895" max="6143" width="9" style="161"/>
    <col min="6144" max="6144" width="3" style="161" customWidth="1"/>
    <col min="6145" max="6145" width="3.5" style="161" customWidth="1"/>
    <col min="6146" max="6146" width="31.75" style="161" customWidth="1"/>
    <col min="6147" max="6149" width="17.625" style="161" customWidth="1"/>
    <col min="6150" max="6150" width="28.5" style="161" customWidth="1"/>
    <col min="6151" max="6399" width="9" style="161"/>
    <col min="6400" max="6400" width="3" style="161" customWidth="1"/>
    <col min="6401" max="6401" width="3.5" style="161" customWidth="1"/>
    <col min="6402" max="6402" width="31.75" style="161" customWidth="1"/>
    <col min="6403" max="6405" width="17.625" style="161" customWidth="1"/>
    <col min="6406" max="6406" width="28.5" style="161" customWidth="1"/>
    <col min="6407" max="6655" width="9" style="161"/>
    <col min="6656" max="6656" width="3" style="161" customWidth="1"/>
    <col min="6657" max="6657" width="3.5" style="161" customWidth="1"/>
    <col min="6658" max="6658" width="31.75" style="161" customWidth="1"/>
    <col min="6659" max="6661" width="17.625" style="161" customWidth="1"/>
    <col min="6662" max="6662" width="28.5" style="161" customWidth="1"/>
    <col min="6663" max="6911" width="9" style="161"/>
    <col min="6912" max="6912" width="3" style="161" customWidth="1"/>
    <col min="6913" max="6913" width="3.5" style="161" customWidth="1"/>
    <col min="6914" max="6914" width="31.75" style="161" customWidth="1"/>
    <col min="6915" max="6917" width="17.625" style="161" customWidth="1"/>
    <col min="6918" max="6918" width="28.5" style="161" customWidth="1"/>
    <col min="6919" max="7167" width="9" style="161"/>
    <col min="7168" max="7168" width="3" style="161" customWidth="1"/>
    <col min="7169" max="7169" width="3.5" style="161" customWidth="1"/>
    <col min="7170" max="7170" width="31.75" style="161" customWidth="1"/>
    <col min="7171" max="7173" width="17.625" style="161" customWidth="1"/>
    <col min="7174" max="7174" width="28.5" style="161" customWidth="1"/>
    <col min="7175" max="7423" width="9" style="161"/>
    <col min="7424" max="7424" width="3" style="161" customWidth="1"/>
    <col min="7425" max="7425" width="3.5" style="161" customWidth="1"/>
    <col min="7426" max="7426" width="31.75" style="161" customWidth="1"/>
    <col min="7427" max="7429" width="17.625" style="161" customWidth="1"/>
    <col min="7430" max="7430" width="28.5" style="161" customWidth="1"/>
    <col min="7431" max="7679" width="9" style="161"/>
    <col min="7680" max="7680" width="3" style="161" customWidth="1"/>
    <col min="7681" max="7681" width="3.5" style="161" customWidth="1"/>
    <col min="7682" max="7682" width="31.75" style="161" customWidth="1"/>
    <col min="7683" max="7685" width="17.625" style="161" customWidth="1"/>
    <col min="7686" max="7686" width="28.5" style="161" customWidth="1"/>
    <col min="7687" max="7935" width="9" style="161"/>
    <col min="7936" max="7936" width="3" style="161" customWidth="1"/>
    <col min="7937" max="7937" width="3.5" style="161" customWidth="1"/>
    <col min="7938" max="7938" width="31.75" style="161" customWidth="1"/>
    <col min="7939" max="7941" width="17.625" style="161" customWidth="1"/>
    <col min="7942" max="7942" width="28.5" style="161" customWidth="1"/>
    <col min="7943" max="8191" width="9" style="161"/>
    <col min="8192" max="8192" width="3" style="161" customWidth="1"/>
    <col min="8193" max="8193" width="3.5" style="161" customWidth="1"/>
    <col min="8194" max="8194" width="31.75" style="161" customWidth="1"/>
    <col min="8195" max="8197" width="17.625" style="161" customWidth="1"/>
    <col min="8198" max="8198" width="28.5" style="161" customWidth="1"/>
    <col min="8199" max="8447" width="9" style="161"/>
    <col min="8448" max="8448" width="3" style="161" customWidth="1"/>
    <col min="8449" max="8449" width="3.5" style="161" customWidth="1"/>
    <col min="8450" max="8450" width="31.75" style="161" customWidth="1"/>
    <col min="8451" max="8453" width="17.625" style="161" customWidth="1"/>
    <col min="8454" max="8454" width="28.5" style="161" customWidth="1"/>
    <col min="8455" max="8703" width="9" style="161"/>
    <col min="8704" max="8704" width="3" style="161" customWidth="1"/>
    <col min="8705" max="8705" width="3.5" style="161" customWidth="1"/>
    <col min="8706" max="8706" width="31.75" style="161" customWidth="1"/>
    <col min="8707" max="8709" width="17.625" style="161" customWidth="1"/>
    <col min="8710" max="8710" width="28.5" style="161" customWidth="1"/>
    <col min="8711" max="8959" width="9" style="161"/>
    <col min="8960" max="8960" width="3" style="161" customWidth="1"/>
    <col min="8961" max="8961" width="3.5" style="161" customWidth="1"/>
    <col min="8962" max="8962" width="31.75" style="161" customWidth="1"/>
    <col min="8963" max="8965" width="17.625" style="161" customWidth="1"/>
    <col min="8966" max="8966" width="28.5" style="161" customWidth="1"/>
    <col min="8967" max="9215" width="9" style="161"/>
    <col min="9216" max="9216" width="3" style="161" customWidth="1"/>
    <col min="9217" max="9217" width="3.5" style="161" customWidth="1"/>
    <col min="9218" max="9218" width="31.75" style="161" customWidth="1"/>
    <col min="9219" max="9221" width="17.625" style="161" customWidth="1"/>
    <col min="9222" max="9222" width="28.5" style="161" customWidth="1"/>
    <col min="9223" max="9471" width="9" style="161"/>
    <col min="9472" max="9472" width="3" style="161" customWidth="1"/>
    <col min="9473" max="9473" width="3.5" style="161" customWidth="1"/>
    <col min="9474" max="9474" width="31.75" style="161" customWidth="1"/>
    <col min="9475" max="9477" width="17.625" style="161" customWidth="1"/>
    <col min="9478" max="9478" width="28.5" style="161" customWidth="1"/>
    <col min="9479" max="9727" width="9" style="161"/>
    <col min="9728" max="9728" width="3" style="161" customWidth="1"/>
    <col min="9729" max="9729" width="3.5" style="161" customWidth="1"/>
    <col min="9730" max="9730" width="31.75" style="161" customWidth="1"/>
    <col min="9731" max="9733" width="17.625" style="161" customWidth="1"/>
    <col min="9734" max="9734" width="28.5" style="161" customWidth="1"/>
    <col min="9735" max="9983" width="9" style="161"/>
    <col min="9984" max="9984" width="3" style="161" customWidth="1"/>
    <col min="9985" max="9985" width="3.5" style="161" customWidth="1"/>
    <col min="9986" max="9986" width="31.75" style="161" customWidth="1"/>
    <col min="9987" max="9989" width="17.625" style="161" customWidth="1"/>
    <col min="9990" max="9990" width="28.5" style="161" customWidth="1"/>
    <col min="9991" max="10239" width="9" style="161"/>
    <col min="10240" max="10240" width="3" style="161" customWidth="1"/>
    <col min="10241" max="10241" width="3.5" style="161" customWidth="1"/>
    <col min="10242" max="10242" width="31.75" style="161" customWidth="1"/>
    <col min="10243" max="10245" width="17.625" style="161" customWidth="1"/>
    <col min="10246" max="10246" width="28.5" style="161" customWidth="1"/>
    <col min="10247" max="10495" width="9" style="161"/>
    <col min="10496" max="10496" width="3" style="161" customWidth="1"/>
    <col min="10497" max="10497" width="3.5" style="161" customWidth="1"/>
    <col min="10498" max="10498" width="31.75" style="161" customWidth="1"/>
    <col min="10499" max="10501" width="17.625" style="161" customWidth="1"/>
    <col min="10502" max="10502" width="28.5" style="161" customWidth="1"/>
    <col min="10503" max="10751" width="9" style="161"/>
    <col min="10752" max="10752" width="3" style="161" customWidth="1"/>
    <col min="10753" max="10753" width="3.5" style="161" customWidth="1"/>
    <col min="10754" max="10754" width="31.75" style="161" customWidth="1"/>
    <col min="10755" max="10757" width="17.625" style="161" customWidth="1"/>
    <col min="10758" max="10758" width="28.5" style="161" customWidth="1"/>
    <col min="10759" max="11007" width="9" style="161"/>
    <col min="11008" max="11008" width="3" style="161" customWidth="1"/>
    <col min="11009" max="11009" width="3.5" style="161" customWidth="1"/>
    <col min="11010" max="11010" width="31.75" style="161" customWidth="1"/>
    <col min="11011" max="11013" width="17.625" style="161" customWidth="1"/>
    <col min="11014" max="11014" width="28.5" style="161" customWidth="1"/>
    <col min="11015" max="11263" width="9" style="161"/>
    <col min="11264" max="11264" width="3" style="161" customWidth="1"/>
    <col min="11265" max="11265" width="3.5" style="161" customWidth="1"/>
    <col min="11266" max="11266" width="31.75" style="161" customWidth="1"/>
    <col min="11267" max="11269" width="17.625" style="161" customWidth="1"/>
    <col min="11270" max="11270" width="28.5" style="161" customWidth="1"/>
    <col min="11271" max="11519" width="9" style="161"/>
    <col min="11520" max="11520" width="3" style="161" customWidth="1"/>
    <col min="11521" max="11521" width="3.5" style="161" customWidth="1"/>
    <col min="11522" max="11522" width="31.75" style="161" customWidth="1"/>
    <col min="11523" max="11525" width="17.625" style="161" customWidth="1"/>
    <col min="11526" max="11526" width="28.5" style="161" customWidth="1"/>
    <col min="11527" max="11775" width="9" style="161"/>
    <col min="11776" max="11776" width="3" style="161" customWidth="1"/>
    <col min="11777" max="11777" width="3.5" style="161" customWidth="1"/>
    <col min="11778" max="11778" width="31.75" style="161" customWidth="1"/>
    <col min="11779" max="11781" width="17.625" style="161" customWidth="1"/>
    <col min="11782" max="11782" width="28.5" style="161" customWidth="1"/>
    <col min="11783" max="12031" width="9" style="161"/>
    <col min="12032" max="12032" width="3" style="161" customWidth="1"/>
    <col min="12033" max="12033" width="3.5" style="161" customWidth="1"/>
    <col min="12034" max="12034" width="31.75" style="161" customWidth="1"/>
    <col min="12035" max="12037" width="17.625" style="161" customWidth="1"/>
    <col min="12038" max="12038" width="28.5" style="161" customWidth="1"/>
    <col min="12039" max="12287" width="9" style="161"/>
    <col min="12288" max="12288" width="3" style="161" customWidth="1"/>
    <col min="12289" max="12289" width="3.5" style="161" customWidth="1"/>
    <col min="12290" max="12290" width="31.75" style="161" customWidth="1"/>
    <col min="12291" max="12293" width="17.625" style="161" customWidth="1"/>
    <col min="12294" max="12294" width="28.5" style="161" customWidth="1"/>
    <col min="12295" max="12543" width="9" style="161"/>
    <col min="12544" max="12544" width="3" style="161" customWidth="1"/>
    <col min="12545" max="12545" width="3.5" style="161" customWidth="1"/>
    <col min="12546" max="12546" width="31.75" style="161" customWidth="1"/>
    <col min="12547" max="12549" width="17.625" style="161" customWidth="1"/>
    <col min="12550" max="12550" width="28.5" style="161" customWidth="1"/>
    <col min="12551" max="12799" width="9" style="161"/>
    <col min="12800" max="12800" width="3" style="161" customWidth="1"/>
    <col min="12801" max="12801" width="3.5" style="161" customWidth="1"/>
    <col min="12802" max="12802" width="31.75" style="161" customWidth="1"/>
    <col min="12803" max="12805" width="17.625" style="161" customWidth="1"/>
    <col min="12806" max="12806" width="28.5" style="161" customWidth="1"/>
    <col min="12807" max="13055" width="9" style="161"/>
    <col min="13056" max="13056" width="3" style="161" customWidth="1"/>
    <col min="13057" max="13057" width="3.5" style="161" customWidth="1"/>
    <col min="13058" max="13058" width="31.75" style="161" customWidth="1"/>
    <col min="13059" max="13061" width="17.625" style="161" customWidth="1"/>
    <col min="13062" max="13062" width="28.5" style="161" customWidth="1"/>
    <col min="13063" max="13311" width="9" style="161"/>
    <col min="13312" max="13312" width="3" style="161" customWidth="1"/>
    <col min="13313" max="13313" width="3.5" style="161" customWidth="1"/>
    <col min="13314" max="13314" width="31.75" style="161" customWidth="1"/>
    <col min="13315" max="13317" width="17.625" style="161" customWidth="1"/>
    <col min="13318" max="13318" width="28.5" style="161" customWidth="1"/>
    <col min="13319" max="13567" width="9" style="161"/>
    <col min="13568" max="13568" width="3" style="161" customWidth="1"/>
    <col min="13569" max="13569" width="3.5" style="161" customWidth="1"/>
    <col min="13570" max="13570" width="31.75" style="161" customWidth="1"/>
    <col min="13571" max="13573" width="17.625" style="161" customWidth="1"/>
    <col min="13574" max="13574" width="28.5" style="161" customWidth="1"/>
    <col min="13575" max="13823" width="9" style="161"/>
    <col min="13824" max="13824" width="3" style="161" customWidth="1"/>
    <col min="13825" max="13825" width="3.5" style="161" customWidth="1"/>
    <col min="13826" max="13826" width="31.75" style="161" customWidth="1"/>
    <col min="13827" max="13829" width="17.625" style="161" customWidth="1"/>
    <col min="13830" max="13830" width="28.5" style="161" customWidth="1"/>
    <col min="13831" max="14079" width="9" style="161"/>
    <col min="14080" max="14080" width="3" style="161" customWidth="1"/>
    <col min="14081" max="14081" width="3.5" style="161" customWidth="1"/>
    <col min="14082" max="14082" width="31.75" style="161" customWidth="1"/>
    <col min="14083" max="14085" width="17.625" style="161" customWidth="1"/>
    <col min="14086" max="14086" width="28.5" style="161" customWidth="1"/>
    <col min="14087" max="14335" width="9" style="161"/>
    <col min="14336" max="14336" width="3" style="161" customWidth="1"/>
    <col min="14337" max="14337" width="3.5" style="161" customWidth="1"/>
    <col min="14338" max="14338" width="31.75" style="161" customWidth="1"/>
    <col min="14339" max="14341" width="17.625" style="161" customWidth="1"/>
    <col min="14342" max="14342" width="28.5" style="161" customWidth="1"/>
    <col min="14343" max="14591" width="9" style="161"/>
    <col min="14592" max="14592" width="3" style="161" customWidth="1"/>
    <col min="14593" max="14593" width="3.5" style="161" customWidth="1"/>
    <col min="14594" max="14594" width="31.75" style="161" customWidth="1"/>
    <col min="14595" max="14597" width="17.625" style="161" customWidth="1"/>
    <col min="14598" max="14598" width="28.5" style="161" customWidth="1"/>
    <col min="14599" max="14847" width="9" style="161"/>
    <col min="14848" max="14848" width="3" style="161" customWidth="1"/>
    <col min="14849" max="14849" width="3.5" style="161" customWidth="1"/>
    <col min="14850" max="14850" width="31.75" style="161" customWidth="1"/>
    <col min="14851" max="14853" width="17.625" style="161" customWidth="1"/>
    <col min="14854" max="14854" width="28.5" style="161" customWidth="1"/>
    <col min="14855" max="15103" width="9" style="161"/>
    <col min="15104" max="15104" width="3" style="161" customWidth="1"/>
    <col min="15105" max="15105" width="3.5" style="161" customWidth="1"/>
    <col min="15106" max="15106" width="31.75" style="161" customWidth="1"/>
    <col min="15107" max="15109" width="17.625" style="161" customWidth="1"/>
    <col min="15110" max="15110" width="28.5" style="161" customWidth="1"/>
    <col min="15111" max="15359" width="9" style="161"/>
    <col min="15360" max="15360" width="3" style="161" customWidth="1"/>
    <col min="15361" max="15361" width="3.5" style="161" customWidth="1"/>
    <col min="15362" max="15362" width="31.75" style="161" customWidth="1"/>
    <col min="15363" max="15365" width="17.625" style="161" customWidth="1"/>
    <col min="15366" max="15366" width="28.5" style="161" customWidth="1"/>
    <col min="15367" max="15615" width="9" style="161"/>
    <col min="15616" max="15616" width="3" style="161" customWidth="1"/>
    <col min="15617" max="15617" width="3.5" style="161" customWidth="1"/>
    <col min="15618" max="15618" width="31.75" style="161" customWidth="1"/>
    <col min="15619" max="15621" width="17.625" style="161" customWidth="1"/>
    <col min="15622" max="15622" width="28.5" style="161" customWidth="1"/>
    <col min="15623" max="15871" width="9" style="161"/>
    <col min="15872" max="15872" width="3" style="161" customWidth="1"/>
    <col min="15873" max="15873" width="3.5" style="161" customWidth="1"/>
    <col min="15874" max="15874" width="31.75" style="161" customWidth="1"/>
    <col min="15875" max="15877" width="17.625" style="161" customWidth="1"/>
    <col min="15878" max="15878" width="28.5" style="161" customWidth="1"/>
    <col min="15879" max="16127" width="9" style="161"/>
    <col min="16128" max="16128" width="3" style="161" customWidth="1"/>
    <col min="16129" max="16129" width="3.5" style="161" customWidth="1"/>
    <col min="16130" max="16130" width="31.75" style="161" customWidth="1"/>
    <col min="16131" max="16133" width="17.625" style="161" customWidth="1"/>
    <col min="16134" max="16134" width="28.5" style="161" customWidth="1"/>
    <col min="16135" max="16384" width="9" style="161"/>
  </cols>
  <sheetData>
    <row r="1" spans="1:7">
      <c r="A1" s="488"/>
      <c r="B1" s="489"/>
      <c r="C1" s="489"/>
      <c r="D1" s="489"/>
      <c r="E1" s="489"/>
      <c r="F1" s="489"/>
    </row>
    <row r="2" spans="1:7" ht="24" customHeight="1">
      <c r="A2" s="489"/>
      <c r="B2" s="491" t="s">
        <v>657</v>
      </c>
      <c r="C2" s="44"/>
      <c r="D2" s="491"/>
      <c r="E2" s="490"/>
      <c r="F2" s="492"/>
    </row>
    <row r="3" spans="1:7" ht="29.25" customHeight="1">
      <c r="A3" s="652" t="s">
        <v>519</v>
      </c>
      <c r="C3" s="44"/>
      <c r="D3" s="40"/>
      <c r="E3" s="493"/>
      <c r="F3" s="494"/>
    </row>
    <row r="4" spans="1:7">
      <c r="A4" s="489" t="s">
        <v>333</v>
      </c>
      <c r="B4" s="493" t="s">
        <v>334</v>
      </c>
      <c r="C4" s="44"/>
      <c r="D4" s="40"/>
      <c r="E4" s="493"/>
      <c r="F4" s="494"/>
    </row>
    <row r="5" spans="1:7">
      <c r="A5" s="488"/>
      <c r="B5" s="1554" t="s">
        <v>335</v>
      </c>
      <c r="C5" s="1554" t="s">
        <v>336</v>
      </c>
      <c r="D5" s="1554"/>
      <c r="E5" s="1554"/>
      <c r="F5" s="1554"/>
    </row>
    <row r="6" spans="1:7">
      <c r="A6" s="488"/>
      <c r="B6" s="1554"/>
      <c r="C6" s="1554"/>
      <c r="D6" s="1554"/>
      <c r="E6" s="1554"/>
      <c r="F6" s="1554"/>
    </row>
    <row r="7" spans="1:7">
      <c r="A7" s="488"/>
      <c r="B7" s="494"/>
      <c r="C7" s="494"/>
      <c r="D7" s="494"/>
      <c r="E7" s="494"/>
      <c r="F7" s="494"/>
    </row>
    <row r="8" spans="1:7">
      <c r="A8" s="488" t="s">
        <v>154</v>
      </c>
      <c r="B8" s="495" t="s">
        <v>337</v>
      </c>
      <c r="C8" s="488"/>
      <c r="D8" s="488" t="s">
        <v>338</v>
      </c>
      <c r="E8" s="40"/>
      <c r="F8" s="488"/>
    </row>
    <row r="9" spans="1:7">
      <c r="A9" s="40"/>
      <c r="B9" s="460" t="s">
        <v>156</v>
      </c>
      <c r="C9" s="496"/>
      <c r="D9" s="497"/>
      <c r="E9" s="497"/>
      <c r="F9" s="498"/>
    </row>
    <row r="10" spans="1:7">
      <c r="A10" s="488"/>
      <c r="B10" s="465" t="s">
        <v>339</v>
      </c>
      <c r="C10" s="499"/>
      <c r="D10" s="500"/>
      <c r="E10" s="500"/>
      <c r="F10" s="501"/>
      <c r="G10" s="304"/>
    </row>
    <row r="11" spans="1:7">
      <c r="A11" s="488"/>
      <c r="B11" s="469"/>
      <c r="C11" s="502"/>
      <c r="D11" s="503"/>
      <c r="E11" s="503"/>
      <c r="F11" s="504"/>
      <c r="G11" s="304"/>
    </row>
    <row r="12" spans="1:7">
      <c r="A12" s="488"/>
      <c r="B12" s="505" t="s">
        <v>158</v>
      </c>
      <c r="C12" s="506"/>
      <c r="D12" s="507"/>
      <c r="E12" s="507"/>
      <c r="F12" s="508"/>
      <c r="G12" s="304"/>
    </row>
    <row r="13" spans="1:7">
      <c r="A13" s="488"/>
      <c r="B13" s="475"/>
      <c r="C13" s="475"/>
      <c r="D13" s="489"/>
      <c r="E13" s="489"/>
      <c r="F13" s="509"/>
    </row>
    <row r="14" spans="1:7">
      <c r="A14" s="488"/>
      <c r="B14" s="510"/>
      <c r="C14" s="510"/>
      <c r="D14" s="489"/>
      <c r="E14" s="489"/>
      <c r="F14" s="509"/>
    </row>
    <row r="15" spans="1:7">
      <c r="A15" s="488"/>
      <c r="B15" s="511"/>
      <c r="C15" s="511"/>
      <c r="D15" s="512"/>
      <c r="E15" s="512"/>
      <c r="F15" s="513"/>
    </row>
    <row r="16" spans="1:7">
      <c r="A16" s="488"/>
      <c r="B16" s="514" t="s">
        <v>340</v>
      </c>
      <c r="C16" s="514"/>
      <c r="D16" s="515"/>
      <c r="E16" s="515"/>
      <c r="F16" s="516"/>
    </row>
    <row r="17" spans="1:6">
      <c r="A17" s="488"/>
      <c r="B17" s="510"/>
      <c r="C17" s="510"/>
      <c r="D17" s="489"/>
      <c r="E17" s="489"/>
      <c r="F17" s="509"/>
    </row>
    <row r="18" spans="1:6">
      <c r="A18" s="488"/>
      <c r="B18" s="510"/>
      <c r="C18" s="510"/>
      <c r="D18" s="489"/>
      <c r="E18" s="489"/>
      <c r="F18" s="509"/>
    </row>
    <row r="19" spans="1:6">
      <c r="A19" s="488"/>
      <c r="B19" s="510"/>
      <c r="C19" s="510"/>
      <c r="D19" s="489"/>
      <c r="E19" s="489"/>
      <c r="F19" s="509"/>
    </row>
    <row r="20" spans="1:6">
      <c r="A20" s="488"/>
      <c r="B20" s="510"/>
      <c r="C20" s="510"/>
      <c r="D20" s="489"/>
      <c r="E20" s="489"/>
      <c r="F20" s="509"/>
    </row>
    <row r="21" spans="1:6">
      <c r="A21" s="488"/>
      <c r="B21" s="511"/>
      <c r="C21" s="511"/>
      <c r="D21" s="512"/>
      <c r="E21" s="512"/>
      <c r="F21" s="513"/>
    </row>
    <row r="22" spans="1:6">
      <c r="A22" s="488"/>
      <c r="B22" s="517"/>
      <c r="C22" s="489"/>
      <c r="D22" s="489"/>
      <c r="E22" s="489"/>
      <c r="F22" s="489"/>
    </row>
    <row r="23" spans="1:6" s="167" customFormat="1">
      <c r="A23" s="518" t="s">
        <v>154</v>
      </c>
      <c r="B23" s="519" t="s">
        <v>341</v>
      </c>
      <c r="C23" s="518"/>
      <c r="D23" s="518"/>
      <c r="E23" s="518"/>
      <c r="F23" s="518"/>
    </row>
    <row r="24" spans="1:6" s="167" customFormat="1">
      <c r="A24" s="457"/>
      <c r="B24" s="1532" t="s">
        <v>157</v>
      </c>
      <c r="C24" s="1534" t="s">
        <v>342</v>
      </c>
      <c r="D24" s="1535"/>
      <c r="E24" s="1536"/>
      <c r="F24" s="1532" t="s">
        <v>343</v>
      </c>
    </row>
    <row r="25" spans="1:6" s="167" customFormat="1">
      <c r="A25" s="457"/>
      <c r="B25" s="1533"/>
      <c r="C25" s="1540"/>
      <c r="D25" s="1541"/>
      <c r="E25" s="1542"/>
      <c r="F25" s="1533"/>
    </row>
    <row r="26" spans="1:6" s="167" customFormat="1">
      <c r="A26" s="518"/>
      <c r="B26" s="1555"/>
      <c r="C26" s="1534"/>
      <c r="D26" s="1535"/>
      <c r="E26" s="1536"/>
      <c r="F26" s="1529"/>
    </row>
    <row r="27" spans="1:6" s="167" customFormat="1">
      <c r="A27" s="518"/>
      <c r="B27" s="1556"/>
      <c r="C27" s="1537"/>
      <c r="D27" s="1538"/>
      <c r="E27" s="1539"/>
      <c r="F27" s="1530"/>
    </row>
    <row r="28" spans="1:6" s="167" customFormat="1">
      <c r="A28" s="518"/>
      <c r="B28" s="1557"/>
      <c r="C28" s="1540"/>
      <c r="D28" s="1541"/>
      <c r="E28" s="1542"/>
      <c r="F28" s="1531"/>
    </row>
    <row r="29" spans="1:6" s="167" customFormat="1">
      <c r="A29" s="518"/>
      <c r="B29" s="520"/>
      <c r="C29" s="520"/>
      <c r="D29" s="520"/>
      <c r="E29" s="520"/>
      <c r="F29" s="520"/>
    </row>
    <row r="30" spans="1:6" s="167" customFormat="1">
      <c r="A30" s="518" t="s">
        <v>154</v>
      </c>
      <c r="B30" s="519" t="s">
        <v>344</v>
      </c>
      <c r="C30" s="518"/>
      <c r="D30" s="518"/>
      <c r="E30" s="518"/>
      <c r="F30" s="518"/>
    </row>
    <row r="31" spans="1:6" s="167" customFormat="1" ht="13.5" customHeight="1">
      <c r="A31" s="457"/>
      <c r="B31" s="1532" t="s">
        <v>345</v>
      </c>
      <c r="C31" s="1532" t="s">
        <v>346</v>
      </c>
      <c r="D31" s="1558" t="s">
        <v>347</v>
      </c>
      <c r="E31" s="1559"/>
      <c r="F31" s="1532" t="s">
        <v>2</v>
      </c>
    </row>
    <row r="32" spans="1:6" s="167" customFormat="1">
      <c r="A32" s="457"/>
      <c r="B32" s="1533"/>
      <c r="C32" s="1533"/>
      <c r="D32" s="1560"/>
      <c r="E32" s="1561"/>
      <c r="F32" s="1533"/>
    </row>
    <row r="33" spans="1:6" s="167" customFormat="1" ht="54">
      <c r="A33" s="518"/>
      <c r="B33" s="521"/>
      <c r="C33" s="522"/>
      <c r="D33" s="1562"/>
      <c r="E33" s="1563"/>
      <c r="F33" s="523" t="s">
        <v>348</v>
      </c>
    </row>
    <row r="34" spans="1:6" s="167" customFormat="1">
      <c r="A34" s="518"/>
      <c r="B34" s="520"/>
      <c r="C34" s="520"/>
      <c r="D34" s="520"/>
      <c r="E34" s="520"/>
      <c r="F34" s="520"/>
    </row>
    <row r="35" spans="1:6" s="167" customFormat="1">
      <c r="A35" s="518" t="s">
        <v>154</v>
      </c>
      <c r="B35" s="519" t="s">
        <v>349</v>
      </c>
      <c r="C35" s="518"/>
      <c r="D35" s="518"/>
      <c r="E35" s="518"/>
      <c r="F35" s="518"/>
    </row>
    <row r="36" spans="1:6" s="167" customFormat="1">
      <c r="A36" s="457"/>
      <c r="B36" s="524" t="s">
        <v>157</v>
      </c>
      <c r="C36" s="1547" t="s">
        <v>350</v>
      </c>
      <c r="D36" s="1548"/>
      <c r="E36" s="1549"/>
      <c r="F36" s="524" t="s">
        <v>343</v>
      </c>
    </row>
    <row r="37" spans="1:6" s="167" customFormat="1">
      <c r="A37" s="457"/>
      <c r="B37" s="525"/>
      <c r="C37" s="1550" t="s">
        <v>351</v>
      </c>
      <c r="D37" s="1551"/>
      <c r="E37" s="1552"/>
      <c r="F37" s="526"/>
    </row>
    <row r="38" spans="1:6" s="167" customFormat="1">
      <c r="A38" s="518"/>
      <c r="B38" s="1529" t="s">
        <v>352</v>
      </c>
      <c r="C38" s="1534"/>
      <c r="D38" s="1535"/>
      <c r="E38" s="1536"/>
      <c r="F38" s="527"/>
    </row>
    <row r="39" spans="1:6" s="167" customFormat="1">
      <c r="A39" s="518"/>
      <c r="B39" s="1530"/>
      <c r="C39" s="1537"/>
      <c r="D39" s="1538"/>
      <c r="E39" s="1539"/>
      <c r="F39" s="528"/>
    </row>
    <row r="40" spans="1:6" s="167" customFormat="1">
      <c r="A40" s="518"/>
      <c r="B40" s="1531"/>
      <c r="C40" s="1540"/>
      <c r="D40" s="1541"/>
      <c r="E40" s="1542"/>
      <c r="F40" s="529"/>
    </row>
    <row r="41" spans="1:6" s="167" customFormat="1">
      <c r="A41" s="518"/>
      <c r="B41" s="1529" t="s">
        <v>353</v>
      </c>
      <c r="C41" s="1534"/>
      <c r="D41" s="1535"/>
      <c r="E41" s="1536"/>
      <c r="F41" s="528"/>
    </row>
    <row r="42" spans="1:6" s="167" customFormat="1">
      <c r="A42" s="518"/>
      <c r="B42" s="1530"/>
      <c r="C42" s="1537"/>
      <c r="D42" s="1538"/>
      <c r="E42" s="1539"/>
      <c r="F42" s="528"/>
    </row>
    <row r="43" spans="1:6" s="167" customFormat="1">
      <c r="A43" s="518"/>
      <c r="B43" s="1531"/>
      <c r="C43" s="1540"/>
      <c r="D43" s="1541"/>
      <c r="E43" s="1542"/>
      <c r="F43" s="529"/>
    </row>
    <row r="44" spans="1:6" s="167" customFormat="1">
      <c r="A44" s="518"/>
      <c r="B44" s="527" t="s">
        <v>354</v>
      </c>
      <c r="C44" s="1534"/>
      <c r="D44" s="1535"/>
      <c r="E44" s="1536"/>
      <c r="F44" s="528"/>
    </row>
    <row r="45" spans="1:6" s="167" customFormat="1">
      <c r="A45" s="518"/>
      <c r="B45" s="528" t="s">
        <v>355</v>
      </c>
      <c r="C45" s="1537"/>
      <c r="D45" s="1538"/>
      <c r="E45" s="1539"/>
      <c r="F45" s="528"/>
    </row>
    <row r="46" spans="1:6" s="167" customFormat="1">
      <c r="A46" s="518"/>
      <c r="B46" s="529"/>
      <c r="C46" s="1540"/>
      <c r="D46" s="1541"/>
      <c r="E46" s="1542"/>
      <c r="F46" s="529"/>
    </row>
    <row r="47" spans="1:6" s="167" customFormat="1">
      <c r="A47" s="518"/>
      <c r="B47" s="520"/>
      <c r="C47" s="520"/>
      <c r="D47" s="520"/>
      <c r="E47" s="520"/>
      <c r="F47" s="520"/>
    </row>
    <row r="48" spans="1:6" s="167" customFormat="1">
      <c r="A48" s="518" t="s">
        <v>154</v>
      </c>
      <c r="B48" s="519" t="s">
        <v>356</v>
      </c>
      <c r="C48" s="518"/>
      <c r="D48" s="518"/>
      <c r="E48" s="518"/>
      <c r="F48" s="518"/>
    </row>
    <row r="49" spans="1:8" s="167" customFormat="1">
      <c r="A49" s="457"/>
      <c r="B49" s="524" t="s">
        <v>157</v>
      </c>
      <c r="C49" s="1543" t="s">
        <v>450</v>
      </c>
      <c r="D49" s="1544" t="s">
        <v>451</v>
      </c>
      <c r="E49" s="530" t="s">
        <v>357</v>
      </c>
      <c r="F49" s="531" t="s">
        <v>343</v>
      </c>
    </row>
    <row r="50" spans="1:8" s="167" customFormat="1">
      <c r="A50" s="457"/>
      <c r="B50" s="525"/>
      <c r="C50" s="1533"/>
      <c r="D50" s="1545"/>
      <c r="E50" s="532" t="s">
        <v>358</v>
      </c>
      <c r="F50" s="533"/>
    </row>
    <row r="51" spans="1:8" s="167" customFormat="1">
      <c r="A51" s="518"/>
      <c r="B51" s="527"/>
      <c r="C51" s="1534"/>
      <c r="D51" s="1546"/>
      <c r="E51" s="1536"/>
      <c r="F51" s="528"/>
    </row>
    <row r="52" spans="1:8" s="167" customFormat="1">
      <c r="A52" s="518"/>
      <c r="B52" s="529"/>
      <c r="C52" s="1540"/>
      <c r="D52" s="1546"/>
      <c r="E52" s="1542"/>
      <c r="F52" s="529"/>
    </row>
    <row r="53" spans="1:8" s="167" customFormat="1">
      <c r="A53" s="518"/>
      <c r="B53" s="520"/>
      <c r="C53" s="520"/>
      <c r="D53" s="520"/>
      <c r="E53" s="520"/>
      <c r="F53" s="520"/>
    </row>
    <row r="54" spans="1:8" s="167" customFormat="1">
      <c r="A54" s="518"/>
      <c r="B54" s="520"/>
      <c r="C54" s="520"/>
      <c r="D54" s="520"/>
      <c r="E54" s="520"/>
      <c r="F54" s="520"/>
    </row>
    <row r="55" spans="1:8" s="167" customFormat="1">
      <c r="A55" s="518"/>
      <c r="B55" s="518"/>
      <c r="C55" s="518"/>
      <c r="D55" s="518"/>
      <c r="E55" s="518"/>
      <c r="F55" s="88"/>
    </row>
    <row r="56" spans="1:8" s="167" customFormat="1">
      <c r="A56" s="518" t="s">
        <v>359</v>
      </c>
      <c r="B56" s="519" t="s">
        <v>360</v>
      </c>
      <c r="C56" s="518"/>
      <c r="D56" s="518"/>
      <c r="E56" s="518"/>
      <c r="F56" s="518"/>
    </row>
    <row r="57" spans="1:8" s="167" customFormat="1">
      <c r="A57" s="457"/>
      <c r="B57" s="1532" t="s">
        <v>157</v>
      </c>
      <c r="C57" s="1534" t="s">
        <v>361</v>
      </c>
      <c r="D57" s="1535"/>
      <c r="E57" s="1536"/>
      <c r="F57" s="1532" t="s">
        <v>343</v>
      </c>
    </row>
    <row r="58" spans="1:8" s="167" customFormat="1">
      <c r="A58" s="457"/>
      <c r="B58" s="1533"/>
      <c r="C58" s="1540"/>
      <c r="D58" s="1541"/>
      <c r="E58" s="1542"/>
      <c r="F58" s="1533"/>
    </row>
    <row r="59" spans="1:8" s="167" customFormat="1">
      <c r="A59" s="518"/>
      <c r="B59" s="527"/>
      <c r="C59" s="1534"/>
      <c r="D59" s="1535"/>
      <c r="E59" s="1536"/>
      <c r="F59" s="356" t="s">
        <v>362</v>
      </c>
      <c r="G59" s="357"/>
    </row>
    <row r="60" spans="1:8" s="167" customFormat="1">
      <c r="A60" s="518"/>
      <c r="B60" s="528" t="s">
        <v>363</v>
      </c>
      <c r="C60" s="1537"/>
      <c r="D60" s="1538"/>
      <c r="E60" s="1539"/>
      <c r="F60" s="358" t="s">
        <v>705</v>
      </c>
    </row>
    <row r="61" spans="1:8" s="167" customFormat="1">
      <c r="A61" s="518"/>
      <c r="B61" s="528"/>
      <c r="C61" s="1537"/>
      <c r="D61" s="1538"/>
      <c r="E61" s="1539"/>
      <c r="F61" s="359" t="s">
        <v>364</v>
      </c>
    </row>
    <row r="62" spans="1:8" s="167" customFormat="1">
      <c r="A62" s="518"/>
      <c r="B62" s="529"/>
      <c r="C62" s="1540"/>
      <c r="D62" s="1541"/>
      <c r="E62" s="1542"/>
      <c r="F62" s="360"/>
    </row>
    <row r="63" spans="1:8">
      <c r="A63" s="518"/>
      <c r="B63" s="520"/>
      <c r="C63" s="534"/>
      <c r="D63" s="534"/>
      <c r="E63" s="534"/>
      <c r="F63" s="520"/>
    </row>
    <row r="64" spans="1:8" customFormat="1" ht="14.25">
      <c r="A64" s="40"/>
      <c r="B64" s="1553" t="s">
        <v>812</v>
      </c>
      <c r="C64" s="1553"/>
      <c r="D64" s="1553"/>
      <c r="E64" s="1553"/>
      <c r="F64" s="1553"/>
      <c r="H64" s="161"/>
    </row>
    <row r="65" spans="1:6">
      <c r="A65" s="488"/>
      <c r="B65" s="488"/>
      <c r="C65" s="488"/>
      <c r="D65" s="488"/>
      <c r="E65" s="488"/>
      <c r="F65" s="448" t="str">
        <f>様式7!$F$4</f>
        <v>○○○○○○○○○○○ＥＳＣＯ事業</v>
      </c>
    </row>
  </sheetData>
  <mergeCells count="30">
    <mergeCell ref="B64:F64"/>
    <mergeCell ref="F31:F32"/>
    <mergeCell ref="B5:B6"/>
    <mergeCell ref="C5:F6"/>
    <mergeCell ref="B24:B25"/>
    <mergeCell ref="C24:E25"/>
    <mergeCell ref="F24:F25"/>
    <mergeCell ref="B26:B28"/>
    <mergeCell ref="C26:E28"/>
    <mergeCell ref="B31:B32"/>
    <mergeCell ref="C31:C32"/>
    <mergeCell ref="D31:E32"/>
    <mergeCell ref="F26:F28"/>
    <mergeCell ref="B57:B58"/>
    <mergeCell ref="C57:E58"/>
    <mergeCell ref="D33:E33"/>
    <mergeCell ref="C36:E36"/>
    <mergeCell ref="C37:E37"/>
    <mergeCell ref="C38:E40"/>
    <mergeCell ref="C41:E43"/>
    <mergeCell ref="C44:E46"/>
    <mergeCell ref="B38:B40"/>
    <mergeCell ref="B41:B43"/>
    <mergeCell ref="F57:F58"/>
    <mergeCell ref="C59:E62"/>
    <mergeCell ref="C49:C50"/>
    <mergeCell ref="D49:D50"/>
    <mergeCell ref="C51:C52"/>
    <mergeCell ref="D51:D52"/>
    <mergeCell ref="E51:E52"/>
  </mergeCells>
  <phoneticPr fontId="5"/>
  <pageMargins left="0.78740157480314965" right="0" top="0.51" bottom="0" header="0.51181102362204722" footer="0.51181102362204722"/>
  <pageSetup paperSize="9" scale="81" orientation="portrait" r:id="rId1"/>
  <headerFooter alignWithMargins="0"/>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86"/>
  <sheetViews>
    <sheetView view="pageBreakPreview" zoomScale="70" zoomScaleNormal="75" zoomScaleSheetLayoutView="70" zoomScalePageLayoutView="40" workbookViewId="0">
      <selection activeCell="S17" sqref="S17"/>
    </sheetView>
  </sheetViews>
  <sheetFormatPr defaultRowHeight="13.5"/>
  <cols>
    <col min="1" max="1" width="8.75" style="151" customWidth="1"/>
    <col min="2" max="2" width="20.875" style="151" customWidth="1"/>
    <col min="3" max="33" width="9.625" style="151" customWidth="1"/>
    <col min="34" max="40" width="9" style="151"/>
    <col min="41" max="41" width="25" style="151" customWidth="1"/>
    <col min="42" max="42" width="20.875" style="151" customWidth="1"/>
    <col min="43" max="16150" width="9" style="151"/>
    <col min="16151" max="16151" width="9" style="151" customWidth="1"/>
    <col min="16152" max="16384" width="9" style="151"/>
  </cols>
  <sheetData>
    <row r="1" spans="1:51" s="156" customFormat="1" ht="26.25" customHeight="1">
      <c r="A1" s="1611" t="s">
        <v>675</v>
      </c>
      <c r="B1" s="1611"/>
      <c r="C1" s="1611"/>
      <c r="D1" s="1611"/>
      <c r="E1" s="1611"/>
      <c r="F1" s="1611"/>
      <c r="G1" s="1611"/>
      <c r="H1" s="1611"/>
      <c r="I1" s="1611"/>
      <c r="J1" s="1611"/>
      <c r="K1" s="1611"/>
      <c r="L1" s="1611"/>
      <c r="M1" s="1611"/>
      <c r="N1" s="1611"/>
      <c r="O1" s="1611"/>
      <c r="P1" s="1611"/>
      <c r="Q1" s="1611"/>
      <c r="R1" s="1611"/>
      <c r="S1" s="1611"/>
      <c r="T1" s="1611"/>
      <c r="U1" s="1611"/>
      <c r="V1" s="1611"/>
      <c r="W1" s="1611"/>
      <c r="X1" s="1611"/>
      <c r="Y1" s="1611"/>
      <c r="Z1" s="1611"/>
      <c r="AA1" s="1611"/>
      <c r="AB1" s="1611"/>
      <c r="AC1" s="1611"/>
      <c r="AD1" s="1611"/>
      <c r="AE1" s="1611"/>
      <c r="AH1" s="1612" t="s">
        <v>518</v>
      </c>
      <c r="AI1" s="1613"/>
    </row>
    <row r="2" spans="1:51" ht="24.75" customHeight="1">
      <c r="A2" s="450" t="s">
        <v>745</v>
      </c>
      <c r="B2" s="535"/>
      <c r="C2" s="535"/>
      <c r="D2" s="535"/>
      <c r="E2" s="535"/>
      <c r="F2" s="535"/>
      <c r="G2" s="535"/>
      <c r="H2" s="450"/>
      <c r="I2" s="450"/>
      <c r="J2" s="536"/>
      <c r="K2" s="536"/>
      <c r="L2" s="535"/>
      <c r="M2" s="535"/>
      <c r="N2" s="535"/>
      <c r="O2" s="535"/>
      <c r="P2" s="535"/>
      <c r="Q2" s="535"/>
      <c r="R2" s="535"/>
      <c r="S2" s="537"/>
      <c r="V2" s="539"/>
      <c r="W2" s="688"/>
      <c r="X2" s="263" t="s">
        <v>504</v>
      </c>
      <c r="AG2" s="539"/>
    </row>
    <row r="3" spans="1:51" ht="23.25" customHeight="1" thickBot="1">
      <c r="A3" s="242" t="s">
        <v>165</v>
      </c>
      <c r="B3" s="242"/>
      <c r="C3" s="242"/>
      <c r="D3" s="242"/>
      <c r="E3" s="242"/>
      <c r="F3" s="242"/>
      <c r="G3" s="540"/>
      <c r="H3" s="540"/>
      <c r="I3" s="548"/>
      <c r="J3" s="548"/>
      <c r="K3" s="548"/>
      <c r="L3" s="548"/>
      <c r="M3" s="548"/>
      <c r="N3" s="548"/>
      <c r="O3" s="548"/>
      <c r="P3" s="548"/>
      <c r="Q3" s="548"/>
      <c r="R3" s="548"/>
      <c r="S3" s="548"/>
      <c r="T3" s="548"/>
      <c r="U3" s="242" t="s">
        <v>477</v>
      </c>
      <c r="V3" s="548"/>
      <c r="W3" s="548"/>
      <c r="X3" s="548"/>
      <c r="Y3" s="548"/>
      <c r="Z3" s="548"/>
      <c r="AA3" s="548"/>
      <c r="AB3" s="548"/>
      <c r="AC3" s="717" t="s">
        <v>766</v>
      </c>
      <c r="AD3" s="716"/>
      <c r="AE3" s="978"/>
      <c r="AF3" s="978"/>
      <c r="AG3" s="978"/>
      <c r="AH3" s="978"/>
      <c r="AI3" s="539"/>
      <c r="AJ3" s="539"/>
      <c r="AN3" s="539"/>
      <c r="AO3" s="539"/>
      <c r="AP3" s="539"/>
      <c r="AQ3" s="539"/>
      <c r="AR3" s="539"/>
    </row>
    <row r="4" spans="1:51" ht="22.5" customHeight="1" thickBot="1">
      <c r="A4" s="1614" t="s">
        <v>166</v>
      </c>
      <c r="B4" s="1615"/>
      <c r="C4" s="1615"/>
      <c r="D4" s="1616"/>
      <c r="E4" s="1620" t="s">
        <v>167</v>
      </c>
      <c r="F4" s="1621"/>
      <c r="G4" s="1620" t="s">
        <v>168</v>
      </c>
      <c r="H4" s="1621"/>
      <c r="I4" s="1624" t="s">
        <v>486</v>
      </c>
      <c r="J4" s="1626" t="s">
        <v>169</v>
      </c>
      <c r="K4" s="1586" t="s">
        <v>559</v>
      </c>
      <c r="L4" s="1587"/>
      <c r="M4" s="1624" t="s">
        <v>322</v>
      </c>
      <c r="N4" s="1620" t="s">
        <v>509</v>
      </c>
      <c r="O4" s="1621"/>
      <c r="P4" s="1584" t="s">
        <v>485</v>
      </c>
      <c r="Q4" s="1586" t="s">
        <v>515</v>
      </c>
      <c r="R4" s="1587"/>
      <c r="S4" s="1590" t="s">
        <v>476</v>
      </c>
      <c r="T4" s="645"/>
      <c r="U4" s="1628" t="s">
        <v>260</v>
      </c>
      <c r="V4" s="1629"/>
      <c r="W4" s="1630" t="s">
        <v>402</v>
      </c>
      <c r="X4" s="1629"/>
      <c r="Y4" s="1630" t="s">
        <v>571</v>
      </c>
      <c r="Z4" s="1631"/>
      <c r="AA4" s="1632"/>
      <c r="AB4" s="645"/>
      <c r="AC4" s="1633" t="s">
        <v>659</v>
      </c>
      <c r="AD4" s="1634"/>
      <c r="AE4" s="1634"/>
      <c r="AF4" s="1635"/>
      <c r="AG4" s="1636">
        <f>G17</f>
        <v>0</v>
      </c>
      <c r="AH4" s="1637"/>
    </row>
    <row r="5" spans="1:51" ht="21.75" customHeight="1" thickTop="1">
      <c r="A5" s="1617"/>
      <c r="B5" s="1618"/>
      <c r="C5" s="1618"/>
      <c r="D5" s="1619"/>
      <c r="E5" s="1622"/>
      <c r="F5" s="1623"/>
      <c r="G5" s="1622"/>
      <c r="H5" s="1623"/>
      <c r="I5" s="1625"/>
      <c r="J5" s="1627"/>
      <c r="K5" s="1588"/>
      <c r="L5" s="1589"/>
      <c r="M5" s="1625"/>
      <c r="N5" s="1622"/>
      <c r="O5" s="1623"/>
      <c r="P5" s="1585"/>
      <c r="Q5" s="1588"/>
      <c r="R5" s="1589"/>
      <c r="S5" s="1591"/>
      <c r="T5" s="645"/>
      <c r="U5" s="566" t="s">
        <v>478</v>
      </c>
      <c r="V5" s="567"/>
      <c r="W5" s="703"/>
      <c r="X5" s="576" t="s">
        <v>261</v>
      </c>
      <c r="Y5" s="704"/>
      <c r="Z5" s="656" t="s">
        <v>572</v>
      </c>
      <c r="AA5" s="657"/>
      <c r="AB5" s="645"/>
      <c r="AC5" s="1564" t="s">
        <v>660</v>
      </c>
      <c r="AD5" s="1565"/>
      <c r="AE5" s="1565"/>
      <c r="AF5" s="1566"/>
      <c r="AG5" s="1592">
        <f>Y20*1000</f>
        <v>0</v>
      </c>
      <c r="AH5" s="1593"/>
    </row>
    <row r="6" spans="1:51" ht="24" customHeight="1" thickBot="1">
      <c r="A6" s="541" t="s">
        <v>170</v>
      </c>
      <c r="B6" s="1578" t="s">
        <v>171</v>
      </c>
      <c r="C6" s="1579"/>
      <c r="D6" s="1580"/>
      <c r="E6" s="1581" t="s">
        <v>172</v>
      </c>
      <c r="F6" s="1580"/>
      <c r="G6" s="1582" t="s">
        <v>173</v>
      </c>
      <c r="H6" s="1583"/>
      <c r="I6" s="570" t="s">
        <v>174</v>
      </c>
      <c r="J6" s="570" t="s">
        <v>175</v>
      </c>
      <c r="K6" s="1582" t="s">
        <v>508</v>
      </c>
      <c r="L6" s="1583"/>
      <c r="M6" s="570" t="s">
        <v>175</v>
      </c>
      <c r="N6" s="1582" t="s">
        <v>573</v>
      </c>
      <c r="O6" s="1583"/>
      <c r="P6" s="570" t="s">
        <v>175</v>
      </c>
      <c r="Q6" s="1582" t="s">
        <v>511</v>
      </c>
      <c r="R6" s="1583"/>
      <c r="S6" s="562" t="s">
        <v>175</v>
      </c>
      <c r="T6" s="646"/>
      <c r="U6" s="564" t="s">
        <v>479</v>
      </c>
      <c r="V6" s="565"/>
      <c r="W6" s="705"/>
      <c r="X6" s="577" t="s">
        <v>261</v>
      </c>
      <c r="Y6" s="706"/>
      <c r="Z6" s="661" t="s">
        <v>526</v>
      </c>
      <c r="AA6" s="658"/>
      <c r="AB6" s="646"/>
      <c r="AC6" s="1564" t="s">
        <v>661</v>
      </c>
      <c r="AD6" s="1565"/>
      <c r="AE6" s="1565"/>
      <c r="AF6" s="1566"/>
      <c r="AG6" s="1592">
        <f>AG4+AG5</f>
        <v>0</v>
      </c>
      <c r="AH6" s="1593"/>
    </row>
    <row r="7" spans="1:51" ht="24" customHeight="1" thickTop="1">
      <c r="A7" s="542">
        <v>1</v>
      </c>
      <c r="B7" s="1638"/>
      <c r="C7" s="1639"/>
      <c r="D7" s="1640"/>
      <c r="E7" s="1641"/>
      <c r="F7" s="1642"/>
      <c r="G7" s="1643" t="str">
        <f>IF(B7=0,"",AF25)</f>
        <v/>
      </c>
      <c r="H7" s="1644"/>
      <c r="I7" s="689" t="str">
        <f t="shared" ref="I7:I16" si="0">IF(B7=0," ",E7/G7)</f>
        <v xml:space="preserve"> </v>
      </c>
      <c r="J7" s="690" t="str">
        <f t="shared" ref="J7:J16" si="1">IF(B7=0," ",G7/$Y$14*100)</f>
        <v xml:space="preserve"> </v>
      </c>
      <c r="K7" s="1645" t="str">
        <f>IF(B7=0,"",AF27)</f>
        <v/>
      </c>
      <c r="L7" s="1646"/>
      <c r="M7" s="691" t="str">
        <f t="shared" ref="M7:M16" si="2">IF(B7=0," ",K7/$Y$15*100)</f>
        <v xml:space="preserve"> </v>
      </c>
      <c r="N7" s="1647" t="str">
        <f>IF(B7=0,"",AF28)</f>
        <v/>
      </c>
      <c r="O7" s="1648"/>
      <c r="P7" s="692" t="str">
        <f>IF(B7=0," ",N7/$Y$16*100)</f>
        <v xml:space="preserve"> </v>
      </c>
      <c r="Q7" s="1649" t="str">
        <f>IF(B7=0,"",AH26-AH28)</f>
        <v/>
      </c>
      <c r="R7" s="1650"/>
      <c r="S7" s="693" t="str">
        <f>IF(B7=0," ",Q7/$Y$17*100)</f>
        <v xml:space="preserve"> </v>
      </c>
      <c r="T7" s="707"/>
      <c r="U7" s="564" t="s">
        <v>480</v>
      </c>
      <c r="V7" s="565"/>
      <c r="W7" s="708"/>
      <c r="X7" s="577" t="s">
        <v>574</v>
      </c>
      <c r="Y7" s="709"/>
      <c r="Z7" s="1598" t="s">
        <v>575</v>
      </c>
      <c r="AA7" s="1599"/>
      <c r="AB7" s="707"/>
      <c r="AC7" s="1564" t="s">
        <v>495</v>
      </c>
      <c r="AD7" s="1565"/>
      <c r="AE7" s="1565"/>
      <c r="AF7" s="1566"/>
      <c r="AG7" s="1567" t="e">
        <f>AG8/AG6*100</f>
        <v>#DIV/0!</v>
      </c>
      <c r="AH7" s="1568"/>
    </row>
    <row r="8" spans="1:51" ht="24" customHeight="1">
      <c r="A8" s="543">
        <v>2</v>
      </c>
      <c r="B8" s="1600"/>
      <c r="C8" s="1601"/>
      <c r="D8" s="1602"/>
      <c r="E8" s="1603"/>
      <c r="F8" s="1604"/>
      <c r="G8" s="1605" t="str">
        <f>IF(B8=0,"",AF29)</f>
        <v/>
      </c>
      <c r="H8" s="1606"/>
      <c r="I8" s="689" t="str">
        <f t="shared" si="0"/>
        <v xml:space="preserve"> </v>
      </c>
      <c r="J8" s="694" t="str">
        <f t="shared" si="1"/>
        <v xml:space="preserve"> </v>
      </c>
      <c r="K8" s="1607" t="str">
        <f>IF(B8=0,"",AF31)</f>
        <v/>
      </c>
      <c r="L8" s="1608"/>
      <c r="M8" s="694" t="str">
        <f t="shared" si="2"/>
        <v xml:space="preserve"> </v>
      </c>
      <c r="N8" s="1609" t="str">
        <f>IF(B8=0,"",AF32)</f>
        <v/>
      </c>
      <c r="O8" s="1610"/>
      <c r="P8" s="695" t="str">
        <f t="shared" ref="P8:P16" si="3">IF(B8=0," ",N8/$Y$16*100)</f>
        <v xml:space="preserve"> </v>
      </c>
      <c r="Q8" s="1607" t="str">
        <f>IF(B8=0,"",AH30-AH32)</f>
        <v/>
      </c>
      <c r="R8" s="1608"/>
      <c r="S8" s="696" t="str">
        <f>IF(B8=0," ",Q8/$Y$17*100)</f>
        <v xml:space="preserve"> </v>
      </c>
      <c r="T8" s="707"/>
      <c r="U8" s="1594" t="s">
        <v>481</v>
      </c>
      <c r="V8" s="1595"/>
      <c r="W8" s="1596" t="s">
        <v>430</v>
      </c>
      <c r="X8" s="1597"/>
      <c r="Y8" s="710"/>
      <c r="Z8" s="1598" t="s">
        <v>576</v>
      </c>
      <c r="AA8" s="1599"/>
      <c r="AB8" s="707"/>
      <c r="AC8" s="1564" t="s">
        <v>746</v>
      </c>
      <c r="AD8" s="1565"/>
      <c r="AE8" s="1565"/>
      <c r="AF8" s="1566"/>
      <c r="AG8" s="1569"/>
      <c r="AH8" s="1570"/>
    </row>
    <row r="9" spans="1:51" ht="24" customHeight="1">
      <c r="A9" s="543">
        <v>3</v>
      </c>
      <c r="B9" s="1600"/>
      <c r="C9" s="1601"/>
      <c r="D9" s="1602"/>
      <c r="E9" s="1603"/>
      <c r="F9" s="1604"/>
      <c r="G9" s="1605" t="str">
        <f>IF(B9=0,"",AF33)</f>
        <v/>
      </c>
      <c r="H9" s="1606"/>
      <c r="I9" s="689" t="str">
        <f t="shared" si="0"/>
        <v xml:space="preserve"> </v>
      </c>
      <c r="J9" s="694" t="str">
        <f t="shared" si="1"/>
        <v xml:space="preserve"> </v>
      </c>
      <c r="K9" s="1607" t="str">
        <f>IF(B9=0,"",AF35)</f>
        <v/>
      </c>
      <c r="L9" s="1608"/>
      <c r="M9" s="694" t="str">
        <f t="shared" si="2"/>
        <v xml:space="preserve"> </v>
      </c>
      <c r="N9" s="1609" t="str">
        <f>IF(B9=0,"",AF36)</f>
        <v/>
      </c>
      <c r="O9" s="1610"/>
      <c r="P9" s="695" t="str">
        <f t="shared" si="3"/>
        <v xml:space="preserve"> </v>
      </c>
      <c r="Q9" s="1607" t="str">
        <f>IF(B9=0,"",AH34-AH36)</f>
        <v/>
      </c>
      <c r="R9" s="1608"/>
      <c r="S9" s="696" t="str">
        <f t="shared" ref="S9:S14" si="4">IF(B9=0," ",Q9/$Y$17*100)</f>
        <v xml:space="preserve"> </v>
      </c>
      <c r="T9" s="707"/>
      <c r="U9" s="1594" t="s">
        <v>482</v>
      </c>
      <c r="V9" s="1595"/>
      <c r="W9" s="1596" t="s">
        <v>430</v>
      </c>
      <c r="X9" s="1597"/>
      <c r="Y9" s="710"/>
      <c r="Z9" s="1598" t="s">
        <v>576</v>
      </c>
      <c r="AA9" s="1599"/>
      <c r="AB9" s="707"/>
      <c r="AC9" s="1564" t="s">
        <v>747</v>
      </c>
      <c r="AD9" s="1565"/>
      <c r="AE9" s="1565"/>
      <c r="AF9" s="1566"/>
      <c r="AG9" s="1571">
        <f>'様式9-7'!D14</f>
        <v>0</v>
      </c>
      <c r="AH9" s="1572"/>
    </row>
    <row r="10" spans="1:51" ht="24" customHeight="1" thickBot="1">
      <c r="A10" s="544">
        <v>4</v>
      </c>
      <c r="B10" s="1600"/>
      <c r="C10" s="1601"/>
      <c r="D10" s="1602"/>
      <c r="E10" s="1603"/>
      <c r="F10" s="1604"/>
      <c r="G10" s="1605" t="str">
        <f>IF(B10=0,"",AF37)</f>
        <v/>
      </c>
      <c r="H10" s="1606"/>
      <c r="I10" s="689" t="str">
        <f t="shared" si="0"/>
        <v xml:space="preserve"> </v>
      </c>
      <c r="J10" s="694" t="str">
        <f t="shared" si="1"/>
        <v xml:space="preserve"> </v>
      </c>
      <c r="K10" s="1607" t="str">
        <f>IF(B10=0,"",AF39)</f>
        <v/>
      </c>
      <c r="L10" s="1608"/>
      <c r="M10" s="694" t="str">
        <f t="shared" si="2"/>
        <v xml:space="preserve"> </v>
      </c>
      <c r="N10" s="1609" t="str">
        <f>IF(B10=0,"",AF40)</f>
        <v/>
      </c>
      <c r="O10" s="1610"/>
      <c r="P10" s="695" t="str">
        <f t="shared" si="3"/>
        <v xml:space="preserve"> </v>
      </c>
      <c r="Q10" s="1607" t="str">
        <f>IF(B10=0,"",AH38-AH40)</f>
        <v/>
      </c>
      <c r="R10" s="1608"/>
      <c r="S10" s="696" t="str">
        <f t="shared" si="4"/>
        <v xml:space="preserve"> </v>
      </c>
      <c r="T10" s="707"/>
      <c r="U10" s="1594" t="s">
        <v>483</v>
      </c>
      <c r="V10" s="1595"/>
      <c r="W10" s="711"/>
      <c r="X10" s="577" t="s">
        <v>492</v>
      </c>
      <c r="Y10" s="709"/>
      <c r="Z10" s="1598" t="s">
        <v>577</v>
      </c>
      <c r="AA10" s="1599"/>
      <c r="AB10" s="707"/>
      <c r="AC10" s="1573" t="s">
        <v>496</v>
      </c>
      <c r="AD10" s="1574"/>
      <c r="AE10" s="1574"/>
      <c r="AF10" s="1575"/>
      <c r="AG10" s="1576">
        <f>AG8-AG9</f>
        <v>0</v>
      </c>
      <c r="AH10" s="1577"/>
    </row>
    <row r="11" spans="1:51" ht="24" customHeight="1" thickBot="1">
      <c r="A11" s="543">
        <v>5</v>
      </c>
      <c r="B11" s="1600"/>
      <c r="C11" s="1601"/>
      <c r="D11" s="1602"/>
      <c r="E11" s="1603"/>
      <c r="F11" s="1604"/>
      <c r="G11" s="1605" t="str">
        <f>IF(B11=0,"",AF41)</f>
        <v/>
      </c>
      <c r="H11" s="1606"/>
      <c r="I11" s="689" t="str">
        <f t="shared" si="0"/>
        <v xml:space="preserve"> </v>
      </c>
      <c r="J11" s="694" t="str">
        <f t="shared" si="1"/>
        <v xml:space="preserve"> </v>
      </c>
      <c r="K11" s="1607" t="str">
        <f>IF(B11=0,"",AF43)</f>
        <v/>
      </c>
      <c r="L11" s="1608"/>
      <c r="M11" s="694" t="str">
        <f t="shared" si="2"/>
        <v xml:space="preserve"> </v>
      </c>
      <c r="N11" s="1609" t="str">
        <f>IF(B11=0,"",AF44)</f>
        <v/>
      </c>
      <c r="O11" s="1610"/>
      <c r="P11" s="695" t="str">
        <f t="shared" si="3"/>
        <v xml:space="preserve"> </v>
      </c>
      <c r="Q11" s="1607" t="str">
        <f>IF(B11=0,"",AH42-AH44)</f>
        <v/>
      </c>
      <c r="R11" s="1608"/>
      <c r="S11" s="696" t="str">
        <f t="shared" si="4"/>
        <v xml:space="preserve"> </v>
      </c>
      <c r="T11" s="707"/>
      <c r="U11" s="1651" t="s">
        <v>484</v>
      </c>
      <c r="V11" s="1652"/>
      <c r="W11" s="712"/>
      <c r="X11" s="578" t="s">
        <v>492</v>
      </c>
      <c r="Y11" s="713"/>
      <c r="Z11" s="1653" t="s">
        <v>577</v>
      </c>
      <c r="AA11" s="1654"/>
      <c r="AB11" s="707"/>
      <c r="AC11" s="561" t="s">
        <v>510</v>
      </c>
      <c r="AD11" s="156"/>
      <c r="AE11" s="156"/>
      <c r="AF11" s="156"/>
      <c r="AG11" s="156"/>
      <c r="AH11" s="156"/>
      <c r="AI11" s="535"/>
      <c r="AJ11" s="535"/>
      <c r="AL11" s="539"/>
      <c r="AM11" s="539"/>
      <c r="AN11" s="535"/>
      <c r="AO11" s="535"/>
      <c r="AP11" s="535"/>
      <c r="AQ11" s="535"/>
      <c r="AR11" s="535"/>
      <c r="AT11" s="539"/>
      <c r="AU11" s="539"/>
      <c r="AV11" s="539"/>
    </row>
    <row r="12" spans="1:51" ht="24" customHeight="1">
      <c r="A12" s="543">
        <v>6</v>
      </c>
      <c r="B12" s="1600"/>
      <c r="C12" s="1601"/>
      <c r="D12" s="1602"/>
      <c r="E12" s="1603"/>
      <c r="F12" s="1604"/>
      <c r="G12" s="1605" t="str">
        <f>IF(B12=0,"",AF45)</f>
        <v/>
      </c>
      <c r="H12" s="1606"/>
      <c r="I12" s="689" t="str">
        <f t="shared" si="0"/>
        <v xml:space="preserve"> </v>
      </c>
      <c r="J12" s="694" t="str">
        <f t="shared" si="1"/>
        <v xml:space="preserve"> </v>
      </c>
      <c r="K12" s="1607" t="str">
        <f>IF(B12=0,"",AF47)</f>
        <v/>
      </c>
      <c r="L12" s="1608"/>
      <c r="M12" s="694" t="str">
        <f t="shared" si="2"/>
        <v xml:space="preserve"> </v>
      </c>
      <c r="N12" s="1609" t="str">
        <f>IF(B12=0,"",AF48)</f>
        <v/>
      </c>
      <c r="O12" s="1610"/>
      <c r="P12" s="695" t="str">
        <f t="shared" si="3"/>
        <v xml:space="preserve"> </v>
      </c>
      <c r="Q12" s="1607" t="str">
        <f>IF(B12=0,"",AH46-AH48)</f>
        <v/>
      </c>
      <c r="R12" s="1608"/>
      <c r="S12" s="696" t="str">
        <f t="shared" si="4"/>
        <v xml:space="preserve"> </v>
      </c>
      <c r="T12" s="707"/>
      <c r="U12" s="707"/>
      <c r="V12" s="707"/>
      <c r="W12" s="707"/>
      <c r="X12" s="707"/>
      <c r="Y12" s="707"/>
      <c r="Z12" s="707"/>
      <c r="AA12" s="707"/>
      <c r="AB12" s="707"/>
      <c r="AC12" s="535"/>
      <c r="AD12" s="535"/>
      <c r="AE12" s="535"/>
      <c r="AF12" s="535"/>
      <c r="AK12" s="539"/>
      <c r="AL12" s="539"/>
      <c r="AM12" s="539"/>
      <c r="AS12" s="539"/>
      <c r="AT12" s="539"/>
      <c r="AU12" s="539"/>
      <c r="AV12" s="539"/>
    </row>
    <row r="13" spans="1:51" ht="24" customHeight="1" thickBot="1">
      <c r="A13" s="543">
        <v>7</v>
      </c>
      <c r="B13" s="1600"/>
      <c r="C13" s="1601"/>
      <c r="D13" s="1602"/>
      <c r="E13" s="1603"/>
      <c r="F13" s="1604"/>
      <c r="G13" s="1605" t="str">
        <f>IF(B13=0,"",AF49)</f>
        <v/>
      </c>
      <c r="H13" s="1606"/>
      <c r="I13" s="689" t="str">
        <f t="shared" si="0"/>
        <v xml:space="preserve"> </v>
      </c>
      <c r="J13" s="694" t="str">
        <f t="shared" si="1"/>
        <v xml:space="preserve"> </v>
      </c>
      <c r="K13" s="1607" t="str">
        <f>IF(B13=0,"",AF51)</f>
        <v/>
      </c>
      <c r="L13" s="1608"/>
      <c r="M13" s="694" t="str">
        <f t="shared" si="2"/>
        <v xml:space="preserve"> </v>
      </c>
      <c r="N13" s="1609" t="str">
        <f>IF(B13=0,"",AF52)</f>
        <v/>
      </c>
      <c r="O13" s="1610"/>
      <c r="P13" s="695" t="str">
        <f t="shared" si="3"/>
        <v xml:space="preserve"> </v>
      </c>
      <c r="Q13" s="1607" t="str">
        <f>IF(B13=0,"",AH50-AH52)</f>
        <v/>
      </c>
      <c r="R13" s="1608"/>
      <c r="S13" s="696" t="str">
        <f t="shared" si="4"/>
        <v xml:space="preserve"> </v>
      </c>
      <c r="T13" s="707"/>
      <c r="U13" s="547" t="s">
        <v>512</v>
      </c>
      <c r="V13" s="535"/>
      <c r="W13" s="535"/>
      <c r="X13" s="535"/>
      <c r="Y13" s="535"/>
      <c r="Z13" s="535"/>
      <c r="AA13" s="535"/>
      <c r="AB13" s="535"/>
      <c r="AT13" s="539"/>
      <c r="AU13" s="539"/>
      <c r="AV13" s="539"/>
      <c r="AW13" s="539"/>
    </row>
    <row r="14" spans="1:51" ht="24" customHeight="1">
      <c r="A14" s="543">
        <v>8</v>
      </c>
      <c r="B14" s="1600"/>
      <c r="C14" s="1601"/>
      <c r="D14" s="1602"/>
      <c r="E14" s="1603"/>
      <c r="F14" s="1604"/>
      <c r="G14" s="1605" t="str">
        <f>IF(B14=0,"",AF53)</f>
        <v/>
      </c>
      <c r="H14" s="1606"/>
      <c r="I14" s="689" t="str">
        <f t="shared" si="0"/>
        <v xml:space="preserve"> </v>
      </c>
      <c r="J14" s="694" t="str">
        <f t="shared" si="1"/>
        <v xml:space="preserve"> </v>
      </c>
      <c r="K14" s="1607" t="str">
        <f>IF(B14=0,"",AF55)</f>
        <v/>
      </c>
      <c r="L14" s="1608"/>
      <c r="M14" s="694" t="str">
        <f t="shared" si="2"/>
        <v xml:space="preserve"> </v>
      </c>
      <c r="N14" s="1609" t="str">
        <f>IF(B14=0,"",AF56)</f>
        <v/>
      </c>
      <c r="O14" s="1610"/>
      <c r="P14" s="695" t="str">
        <f t="shared" si="3"/>
        <v xml:space="preserve"> </v>
      </c>
      <c r="Q14" s="1607" t="str">
        <f>IF(B14=0,"",AH54-AH56)</f>
        <v/>
      </c>
      <c r="R14" s="1608"/>
      <c r="S14" s="696" t="str">
        <f t="shared" si="4"/>
        <v xml:space="preserve"> </v>
      </c>
      <c r="T14" s="707"/>
      <c r="U14" s="1685" t="s">
        <v>489</v>
      </c>
      <c r="V14" s="1686"/>
      <c r="W14" s="1686"/>
      <c r="X14" s="1687"/>
      <c r="Y14" s="1688"/>
      <c r="Z14" s="1689"/>
      <c r="AA14" s="535"/>
      <c r="AB14" s="535"/>
      <c r="AT14" s="539"/>
      <c r="AU14" s="539"/>
      <c r="AV14" s="539"/>
      <c r="AW14" s="539"/>
    </row>
    <row r="15" spans="1:51" ht="24" customHeight="1">
      <c r="A15" s="546">
        <v>9</v>
      </c>
      <c r="B15" s="1600"/>
      <c r="C15" s="1601"/>
      <c r="D15" s="1602"/>
      <c r="E15" s="1603"/>
      <c r="F15" s="1604"/>
      <c r="G15" s="1605" t="str">
        <f>IF(B15=0,"",AF57)</f>
        <v/>
      </c>
      <c r="H15" s="1606"/>
      <c r="I15" s="689" t="str">
        <f t="shared" si="0"/>
        <v xml:space="preserve"> </v>
      </c>
      <c r="J15" s="694" t="str">
        <f t="shared" si="1"/>
        <v xml:space="preserve"> </v>
      </c>
      <c r="K15" s="1607" t="str">
        <f>IF(B15=0,"",AF59)</f>
        <v/>
      </c>
      <c r="L15" s="1608"/>
      <c r="M15" s="694" t="str">
        <f t="shared" si="2"/>
        <v xml:space="preserve"> </v>
      </c>
      <c r="N15" s="1609" t="str">
        <f>IF(B15=0,"",AF60)</f>
        <v/>
      </c>
      <c r="O15" s="1610"/>
      <c r="P15" s="695" t="str">
        <f t="shared" si="3"/>
        <v xml:space="preserve"> </v>
      </c>
      <c r="Q15" s="1607" t="str">
        <f>IF(B15=0,"",AH58-AH60)</f>
        <v/>
      </c>
      <c r="R15" s="1608"/>
      <c r="S15" s="696" t="str">
        <f>IF(B15=0," ",Q15/$Y$17*100)</f>
        <v xml:space="preserve"> </v>
      </c>
      <c r="T15" s="707"/>
      <c r="U15" s="1690" t="s">
        <v>490</v>
      </c>
      <c r="V15" s="1691"/>
      <c r="W15" s="1691"/>
      <c r="X15" s="1692"/>
      <c r="Y15" s="1658"/>
      <c r="Z15" s="1659"/>
      <c r="AA15" s="535"/>
      <c r="AB15" s="535"/>
      <c r="AR15" s="644"/>
      <c r="AT15" s="539"/>
      <c r="AU15" s="539"/>
      <c r="AV15" s="539"/>
      <c r="AW15" s="539"/>
    </row>
    <row r="16" spans="1:51" ht="24" customHeight="1" thickBot="1">
      <c r="A16" s="543">
        <v>10</v>
      </c>
      <c r="B16" s="1674"/>
      <c r="C16" s="1675"/>
      <c r="D16" s="1676"/>
      <c r="E16" s="1677"/>
      <c r="F16" s="1678"/>
      <c r="G16" s="1679" t="str">
        <f>IF(B16=0,"",AF61)</f>
        <v/>
      </c>
      <c r="H16" s="1680"/>
      <c r="I16" s="689" t="str">
        <f t="shared" si="0"/>
        <v xml:space="preserve"> </v>
      </c>
      <c r="J16" s="697" t="str">
        <f t="shared" si="1"/>
        <v xml:space="preserve"> </v>
      </c>
      <c r="K16" s="1607" t="str">
        <f>IF(B16=0,"",AF63)</f>
        <v/>
      </c>
      <c r="L16" s="1608"/>
      <c r="M16" s="698" t="str">
        <f t="shared" si="2"/>
        <v xml:space="preserve"> </v>
      </c>
      <c r="N16" s="1681" t="str">
        <f>IF(B16=0,"",AF64)</f>
        <v/>
      </c>
      <c r="O16" s="1682"/>
      <c r="P16" s="699" t="str">
        <f t="shared" si="3"/>
        <v xml:space="preserve"> </v>
      </c>
      <c r="Q16" s="1683" t="str">
        <f>IF(B16=0,"",AH62-AH64)</f>
        <v/>
      </c>
      <c r="R16" s="1684"/>
      <c r="S16" s="696" t="str">
        <f>IF(B16=0," ",Q16/$Y$17*100)</f>
        <v xml:space="preserve"> </v>
      </c>
      <c r="T16" s="707"/>
      <c r="U16" s="1655" t="s">
        <v>578</v>
      </c>
      <c r="V16" s="1656"/>
      <c r="W16" s="1656"/>
      <c r="X16" s="1657"/>
      <c r="Y16" s="1658"/>
      <c r="Z16" s="1659"/>
      <c r="AA16" s="535"/>
      <c r="AB16" s="535"/>
      <c r="AC16" s="535"/>
      <c r="AD16" s="535"/>
      <c r="AE16" s="535"/>
      <c r="AF16" s="561"/>
      <c r="AV16" s="539"/>
      <c r="AW16" s="539"/>
      <c r="AX16" s="539"/>
      <c r="AY16" s="539"/>
    </row>
    <row r="17" spans="1:57" ht="24" customHeight="1" thickTop="1" thickBot="1">
      <c r="A17" s="1660" t="s">
        <v>22</v>
      </c>
      <c r="B17" s="1661"/>
      <c r="C17" s="1661"/>
      <c r="D17" s="1662"/>
      <c r="E17" s="1663">
        <f>SUM(E7:F16)</f>
        <v>0</v>
      </c>
      <c r="F17" s="1664"/>
      <c r="G17" s="1663">
        <f>SUM(G7:H16)</f>
        <v>0</v>
      </c>
      <c r="H17" s="1664"/>
      <c r="I17" s="684" t="e">
        <f>E17/G17</f>
        <v>#DIV/0!</v>
      </c>
      <c r="J17" s="685" t="e">
        <f>ROUNDDOWN((G17/Y14*100),1)</f>
        <v>#DIV/0!</v>
      </c>
      <c r="K17" s="1665">
        <f>SUM(K7:L16)</f>
        <v>0</v>
      </c>
      <c r="L17" s="1666"/>
      <c r="M17" s="685" t="e">
        <f>ROUNDDOWN((AF67/Y15*100),1)</f>
        <v>#DIV/0!</v>
      </c>
      <c r="N17" s="1667">
        <f>SUM(N7:O16)</f>
        <v>0</v>
      </c>
      <c r="O17" s="1668"/>
      <c r="P17" s="686" t="e">
        <f>ROUNDDOWN((N17/Y16*100),1)</f>
        <v>#DIV/0!</v>
      </c>
      <c r="Q17" s="1665">
        <f>SUM(Q7:R16)</f>
        <v>0</v>
      </c>
      <c r="R17" s="1666"/>
      <c r="S17" s="687" t="e">
        <f>ROUNDDOWN((Q17/Y17*100),1)</f>
        <v>#DIV/0!</v>
      </c>
      <c r="T17" s="707"/>
      <c r="U17" s="1669" t="s">
        <v>516</v>
      </c>
      <c r="V17" s="1670"/>
      <c r="W17" s="1670"/>
      <c r="X17" s="1671"/>
      <c r="Y17" s="1672"/>
      <c r="Z17" s="1673"/>
      <c r="AA17" s="535"/>
      <c r="AB17" s="535"/>
      <c r="AC17" s="535"/>
      <c r="AD17" s="535"/>
      <c r="AE17" s="535"/>
      <c r="AF17" s="561"/>
      <c r="AV17" s="539"/>
      <c r="AW17" s="539"/>
      <c r="AX17" s="539"/>
      <c r="AY17" s="539"/>
    </row>
    <row r="18" spans="1:57" ht="23.25" customHeight="1">
      <c r="A18" s="647" t="s">
        <v>523</v>
      </c>
      <c r="B18" s="548"/>
      <c r="C18" s="548"/>
      <c r="D18" s="548"/>
      <c r="E18" s="548"/>
      <c r="F18" s="548"/>
      <c r="G18" s="548"/>
      <c r="H18" s="548"/>
      <c r="I18" s="548"/>
      <c r="J18" s="548"/>
      <c r="K18" s="548"/>
      <c r="L18" s="548"/>
      <c r="M18" s="548"/>
      <c r="N18" s="548"/>
      <c r="O18" s="548"/>
      <c r="P18" s="548"/>
      <c r="Q18" s="548"/>
      <c r="R18" s="548"/>
      <c r="S18" s="548"/>
      <c r="T18" s="548"/>
      <c r="U18" s="548"/>
      <c r="V18" s="548"/>
      <c r="W18" s="548"/>
      <c r="X18" s="548"/>
      <c r="Y18" s="548"/>
      <c r="Z18" s="548"/>
      <c r="AA18" s="535"/>
      <c r="AT18" s="545"/>
    </row>
    <row r="19" spans="1:57" ht="23.25" customHeight="1" thickBot="1">
      <c r="A19" s="647" t="s">
        <v>524</v>
      </c>
      <c r="B19" s="548"/>
      <c r="C19" s="548"/>
      <c r="D19" s="548"/>
      <c r="E19" s="548"/>
      <c r="F19" s="548"/>
      <c r="G19" s="548"/>
      <c r="H19" s="548"/>
      <c r="I19" s="548"/>
      <c r="J19" s="548"/>
      <c r="K19" s="548"/>
      <c r="L19" s="548"/>
      <c r="M19" s="548"/>
      <c r="N19" s="548"/>
      <c r="O19" s="548"/>
      <c r="P19" s="548"/>
      <c r="Q19" s="548"/>
      <c r="R19" s="548"/>
      <c r="S19" s="548"/>
      <c r="T19" s="548"/>
      <c r="U19" s="983" t="s">
        <v>493</v>
      </c>
      <c r="V19" s="984"/>
      <c r="W19" s="984"/>
      <c r="X19" s="985"/>
      <c r="Y19" s="985"/>
      <c r="Z19" s="985"/>
      <c r="AA19" s="976"/>
      <c r="AB19" s="975"/>
      <c r="AC19" s="975"/>
      <c r="AT19" s="545"/>
    </row>
    <row r="20" spans="1:57" ht="23.25" customHeight="1" thickBot="1">
      <c r="A20" s="559"/>
      <c r="B20" s="548"/>
      <c r="C20" s="548"/>
      <c r="D20" s="548"/>
      <c r="E20" s="548"/>
      <c r="F20" s="548"/>
      <c r="G20" s="548"/>
      <c r="H20" s="548"/>
      <c r="I20" s="548"/>
      <c r="J20" s="548"/>
      <c r="K20" s="548"/>
      <c r="L20" s="548"/>
      <c r="M20" s="548"/>
      <c r="N20" s="548"/>
      <c r="O20" s="548"/>
      <c r="P20" s="548"/>
      <c r="Q20" s="548"/>
      <c r="R20" s="548"/>
      <c r="S20" s="548"/>
      <c r="T20" s="548"/>
      <c r="U20" s="1707" t="s">
        <v>658</v>
      </c>
      <c r="V20" s="1708"/>
      <c r="W20" s="1708"/>
      <c r="X20" s="1708"/>
      <c r="Y20" s="1709">
        <v>0</v>
      </c>
      <c r="Z20" s="1710"/>
      <c r="AA20" s="976"/>
      <c r="AB20" s="975"/>
      <c r="AC20" s="975"/>
      <c r="AT20" s="545"/>
    </row>
    <row r="21" spans="1:57" ht="23.25" customHeight="1">
      <c r="A21" s="242"/>
      <c r="B21" s="548"/>
      <c r="C21" s="548"/>
      <c r="D21" s="548"/>
      <c r="E21" s="548"/>
      <c r="F21" s="548"/>
      <c r="G21" s="548"/>
      <c r="H21" s="548"/>
      <c r="I21" s="548"/>
      <c r="J21" s="548"/>
      <c r="K21" s="548"/>
      <c r="L21" s="548"/>
      <c r="M21" s="548"/>
      <c r="N21" s="548"/>
      <c r="O21" s="548"/>
      <c r="P21" s="548"/>
      <c r="Q21" s="548"/>
      <c r="R21" s="548"/>
      <c r="S21" s="548"/>
      <c r="T21" s="548"/>
      <c r="U21" s="986" t="s">
        <v>644</v>
      </c>
      <c r="V21" s="986"/>
      <c r="W21" s="984"/>
      <c r="X21" s="984"/>
      <c r="Y21" s="984"/>
      <c r="Z21" s="984"/>
      <c r="AA21" s="977"/>
      <c r="AB21" s="977"/>
      <c r="AC21" s="975"/>
      <c r="AL21" s="545"/>
    </row>
    <row r="22" spans="1:57" ht="27" customHeight="1" thickBot="1">
      <c r="A22" s="547" t="s">
        <v>176</v>
      </c>
      <c r="B22" s="547"/>
      <c r="C22" s="547"/>
      <c r="D22" s="547"/>
      <c r="E22" s="547"/>
      <c r="F22" s="547"/>
      <c r="G22" s="547"/>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39"/>
      <c r="AI22" s="539"/>
      <c r="AJ22" s="539"/>
      <c r="AK22" s="539"/>
      <c r="AL22" s="539"/>
      <c r="AM22" s="539"/>
      <c r="AN22" s="547" t="s">
        <v>561</v>
      </c>
      <c r="AO22" s="547"/>
      <c r="AP22" s="547"/>
      <c r="AQ22" s="547"/>
      <c r="AR22" s="547"/>
      <c r="AS22" s="547"/>
      <c r="AT22" s="547"/>
      <c r="AU22" s="547"/>
      <c r="AV22" s="548"/>
      <c r="AW22" s="548"/>
      <c r="AX22" s="548"/>
      <c r="AY22" s="548"/>
      <c r="AZ22" s="548"/>
      <c r="BA22" s="548"/>
      <c r="BB22" s="548"/>
      <c r="BC22" s="548"/>
      <c r="BD22" s="548"/>
      <c r="BE22" s="548"/>
    </row>
    <row r="23" spans="1:57" s="362" customFormat="1" ht="14.25" customHeight="1">
      <c r="A23" s="1711" t="s">
        <v>177</v>
      </c>
      <c r="B23" s="1713" t="s">
        <v>178</v>
      </c>
      <c r="C23" s="1714"/>
      <c r="D23" s="1717" t="s">
        <v>179</v>
      </c>
      <c r="E23" s="1718"/>
      <c r="F23" s="1718"/>
      <c r="G23" s="1718"/>
      <c r="H23" s="1718"/>
      <c r="I23" s="1718"/>
      <c r="J23" s="1718"/>
      <c r="K23" s="1718"/>
      <c r="L23" s="1718"/>
      <c r="M23" s="1718"/>
      <c r="N23" s="1718"/>
      <c r="O23" s="1718"/>
      <c r="P23" s="1718"/>
      <c r="Q23" s="1719"/>
      <c r="R23" s="1720" t="s">
        <v>180</v>
      </c>
      <c r="S23" s="1721"/>
      <c r="T23" s="1721"/>
      <c r="U23" s="1721"/>
      <c r="V23" s="1721"/>
      <c r="W23" s="1721"/>
      <c r="X23" s="1721"/>
      <c r="Y23" s="1721"/>
      <c r="Z23" s="1721"/>
      <c r="AA23" s="1721"/>
      <c r="AB23" s="1721"/>
      <c r="AC23" s="1721"/>
      <c r="AD23" s="1721"/>
      <c r="AE23" s="1722"/>
      <c r="AF23" s="1693" t="s">
        <v>181</v>
      </c>
      <c r="AG23" s="1694"/>
      <c r="AH23" s="1697" t="s">
        <v>517</v>
      </c>
      <c r="AI23" s="1698"/>
      <c r="AN23" s="1711" t="s">
        <v>177</v>
      </c>
      <c r="AO23" s="1183" t="s">
        <v>563</v>
      </c>
      <c r="AP23" s="1713" t="s">
        <v>178</v>
      </c>
      <c r="AQ23" s="1714"/>
      <c r="AR23" s="1717" t="s">
        <v>562</v>
      </c>
      <c r="AS23" s="1718"/>
      <c r="AT23" s="1718"/>
      <c r="AU23" s="1718"/>
      <c r="AV23" s="1718"/>
      <c r="AW23" s="1718"/>
      <c r="AX23" s="1718"/>
      <c r="AY23" s="1718"/>
      <c r="AZ23" s="1718"/>
      <c r="BA23" s="1718"/>
      <c r="BB23" s="1718"/>
      <c r="BC23" s="1718"/>
      <c r="BD23" s="1718"/>
      <c r="BE23" s="1835"/>
    </row>
    <row r="24" spans="1:57" s="362" customFormat="1" ht="15.75" customHeight="1" thickBot="1">
      <c r="A24" s="1712"/>
      <c r="B24" s="1715"/>
      <c r="C24" s="1716"/>
      <c r="D24" s="1701" t="s">
        <v>473</v>
      </c>
      <c r="E24" s="1702"/>
      <c r="F24" s="1703" t="s">
        <v>474</v>
      </c>
      <c r="G24" s="1704"/>
      <c r="H24" s="1705" t="s">
        <v>182</v>
      </c>
      <c r="I24" s="1705"/>
      <c r="J24" s="1705" t="s">
        <v>487</v>
      </c>
      <c r="K24" s="1705"/>
      <c r="L24" s="1705" t="s">
        <v>488</v>
      </c>
      <c r="M24" s="1705"/>
      <c r="N24" s="1705" t="s">
        <v>183</v>
      </c>
      <c r="O24" s="1705"/>
      <c r="P24" s="1705" t="s">
        <v>22</v>
      </c>
      <c r="Q24" s="1706"/>
      <c r="R24" s="1701" t="s">
        <v>473</v>
      </c>
      <c r="S24" s="1702"/>
      <c r="T24" s="1703" t="s">
        <v>474</v>
      </c>
      <c r="U24" s="1704"/>
      <c r="V24" s="1705" t="s">
        <v>182</v>
      </c>
      <c r="W24" s="1705"/>
      <c r="X24" s="1703" t="s">
        <v>487</v>
      </c>
      <c r="Y24" s="1704"/>
      <c r="Z24" s="1703" t="s">
        <v>488</v>
      </c>
      <c r="AA24" s="1704"/>
      <c r="AB24" s="1705" t="s">
        <v>183</v>
      </c>
      <c r="AC24" s="1705"/>
      <c r="AD24" s="1705" t="s">
        <v>22</v>
      </c>
      <c r="AE24" s="1703"/>
      <c r="AF24" s="1695"/>
      <c r="AG24" s="1696"/>
      <c r="AH24" s="1699"/>
      <c r="AI24" s="1700"/>
      <c r="AN24" s="1712"/>
      <c r="AO24" s="1184"/>
      <c r="AP24" s="1715"/>
      <c r="AQ24" s="1716"/>
      <c r="AR24" s="1701" t="s">
        <v>473</v>
      </c>
      <c r="AS24" s="1702"/>
      <c r="AT24" s="1703" t="s">
        <v>474</v>
      </c>
      <c r="AU24" s="1704"/>
      <c r="AV24" s="1705" t="s">
        <v>182</v>
      </c>
      <c r="AW24" s="1705"/>
      <c r="AX24" s="1705" t="s">
        <v>487</v>
      </c>
      <c r="AY24" s="1705"/>
      <c r="AZ24" s="1705" t="s">
        <v>488</v>
      </c>
      <c r="BA24" s="1705"/>
      <c r="BB24" s="1705" t="s">
        <v>183</v>
      </c>
      <c r="BC24" s="1705"/>
      <c r="BD24" s="1705" t="s">
        <v>22</v>
      </c>
      <c r="BE24" s="1836"/>
    </row>
    <row r="25" spans="1:57" s="156" customFormat="1" ht="21.95" customHeight="1" thickTop="1">
      <c r="A25" s="1787">
        <v>1</v>
      </c>
      <c r="B25" s="1728" t="s">
        <v>506</v>
      </c>
      <c r="C25" s="1729"/>
      <c r="D25" s="1730"/>
      <c r="E25" s="1731"/>
      <c r="F25" s="1732"/>
      <c r="G25" s="1733"/>
      <c r="H25" s="1734"/>
      <c r="I25" s="1734"/>
      <c r="J25" s="1734"/>
      <c r="K25" s="1734"/>
      <c r="L25" s="1734"/>
      <c r="M25" s="1734"/>
      <c r="N25" s="1735"/>
      <c r="O25" s="1735"/>
      <c r="P25" s="1749">
        <f>SUM(D25:O25)</f>
        <v>0</v>
      </c>
      <c r="Q25" s="1750"/>
      <c r="R25" s="1730"/>
      <c r="S25" s="1731"/>
      <c r="T25" s="1732"/>
      <c r="U25" s="1733"/>
      <c r="V25" s="1736"/>
      <c r="W25" s="1736"/>
      <c r="X25" s="1751"/>
      <c r="Y25" s="1748"/>
      <c r="Z25" s="1747"/>
      <c r="AA25" s="1748"/>
      <c r="AB25" s="1736"/>
      <c r="AC25" s="1736"/>
      <c r="AD25" s="1755">
        <f>SUM(R25:AC25)</f>
        <v>0</v>
      </c>
      <c r="AE25" s="1756"/>
      <c r="AF25" s="1772">
        <f>P25-AD25</f>
        <v>0</v>
      </c>
      <c r="AG25" s="1773"/>
      <c r="AH25" s="1774" t="s">
        <v>513</v>
      </c>
      <c r="AI25" s="1775"/>
      <c r="AN25" s="1787">
        <v>1</v>
      </c>
      <c r="AO25" s="1837">
        <f>B7</f>
        <v>0</v>
      </c>
      <c r="AP25" s="1728" t="s">
        <v>506</v>
      </c>
      <c r="AQ25" s="1729"/>
      <c r="AR25" s="1838">
        <f t="shared" ref="AR25:AR64" si="5">D25-R25</f>
        <v>0</v>
      </c>
      <c r="AS25" s="1839"/>
      <c r="AT25" s="1840">
        <f t="shared" ref="AT25:AT64" si="6">F25-T25</f>
        <v>0</v>
      </c>
      <c r="AU25" s="1841"/>
      <c r="AV25" s="1798">
        <f t="shared" ref="AV25:AV64" si="7">H25-V25</f>
        <v>0</v>
      </c>
      <c r="AW25" s="1798"/>
      <c r="AX25" s="1798">
        <f t="shared" ref="AX25:AX64" si="8">J25-X25</f>
        <v>0</v>
      </c>
      <c r="AY25" s="1798"/>
      <c r="AZ25" s="1798">
        <f t="shared" ref="AZ25:AZ64" si="9">L25-Z25</f>
        <v>0</v>
      </c>
      <c r="BA25" s="1798"/>
      <c r="BB25" s="1749">
        <f t="shared" ref="BB25:BB64" si="10">N25-AB25</f>
        <v>0</v>
      </c>
      <c r="BC25" s="1749"/>
      <c r="BD25" s="1749">
        <f>SUM(AR25:BC25)</f>
        <v>0</v>
      </c>
      <c r="BE25" s="1809"/>
    </row>
    <row r="26" spans="1:57" s="156" customFormat="1" ht="21.95" customHeight="1">
      <c r="A26" s="1779"/>
      <c r="B26" s="1723" t="s">
        <v>507</v>
      </c>
      <c r="C26" s="1724"/>
      <c r="D26" s="1725"/>
      <c r="E26" s="1726"/>
      <c r="F26" s="1727"/>
      <c r="G26" s="1727"/>
      <c r="H26" s="1727"/>
      <c r="I26" s="1727"/>
      <c r="J26" s="1727"/>
      <c r="K26" s="1727"/>
      <c r="L26" s="1727"/>
      <c r="M26" s="1727"/>
      <c r="N26" s="1743"/>
      <c r="O26" s="1743"/>
      <c r="P26" s="1761" t="s">
        <v>430</v>
      </c>
      <c r="Q26" s="1762"/>
      <c r="R26" s="1725"/>
      <c r="S26" s="1726"/>
      <c r="T26" s="1727"/>
      <c r="U26" s="1727"/>
      <c r="V26" s="1743"/>
      <c r="W26" s="1743"/>
      <c r="X26" s="1726"/>
      <c r="Y26" s="1744"/>
      <c r="Z26" s="1726"/>
      <c r="AA26" s="1744"/>
      <c r="AB26" s="1743"/>
      <c r="AC26" s="1743"/>
      <c r="AD26" s="1761" t="s">
        <v>430</v>
      </c>
      <c r="AE26" s="1762"/>
      <c r="AF26" s="1763" t="s">
        <v>430</v>
      </c>
      <c r="AG26" s="1764"/>
      <c r="AH26" s="1765"/>
      <c r="AI26" s="1766"/>
      <c r="AN26" s="1779"/>
      <c r="AO26" s="1832"/>
      <c r="AP26" s="1723" t="s">
        <v>507</v>
      </c>
      <c r="AQ26" s="1724"/>
      <c r="AR26" s="1739">
        <f t="shared" si="5"/>
        <v>0</v>
      </c>
      <c r="AS26" s="1740"/>
      <c r="AT26" s="1741">
        <f t="shared" si="6"/>
        <v>0</v>
      </c>
      <c r="AU26" s="1741"/>
      <c r="AV26" s="1741">
        <f t="shared" si="7"/>
        <v>0</v>
      </c>
      <c r="AW26" s="1741"/>
      <c r="AX26" s="1741">
        <f t="shared" si="8"/>
        <v>0</v>
      </c>
      <c r="AY26" s="1741"/>
      <c r="AZ26" s="1741">
        <f t="shared" si="9"/>
        <v>0</v>
      </c>
      <c r="BA26" s="1741"/>
      <c r="BB26" s="1801">
        <f t="shared" si="10"/>
        <v>0</v>
      </c>
      <c r="BC26" s="1801"/>
      <c r="BD26" s="1761" t="s">
        <v>430</v>
      </c>
      <c r="BE26" s="1764"/>
    </row>
    <row r="27" spans="1:57" s="156" customFormat="1" ht="21.95" customHeight="1">
      <c r="A27" s="1779"/>
      <c r="B27" s="1737" t="s">
        <v>579</v>
      </c>
      <c r="C27" s="1738"/>
      <c r="D27" s="1739" t="str">
        <f>IF(D26=0," ",D26*$W$5)</f>
        <v xml:space="preserve"> </v>
      </c>
      <c r="E27" s="1740"/>
      <c r="F27" s="1741" t="str">
        <f>IF(F26=0," ",F26*$W$6)</f>
        <v xml:space="preserve"> </v>
      </c>
      <c r="G27" s="1741"/>
      <c r="H27" s="1742" t="str">
        <f>IF(H26=0," ",H26*$W$7)</f>
        <v xml:space="preserve"> </v>
      </c>
      <c r="I27" s="1740"/>
      <c r="J27" s="1741" t="str">
        <f>IF(J26=0," ",J26*$W$10*1000)</f>
        <v xml:space="preserve"> </v>
      </c>
      <c r="K27" s="1741"/>
      <c r="L27" s="1741" t="str">
        <f>IF(L26=0," ",L26*$W$11*1000)</f>
        <v xml:space="preserve"> </v>
      </c>
      <c r="M27" s="1741"/>
      <c r="N27" s="1745" t="str">
        <f>IF(N26=0,"",0)</f>
        <v/>
      </c>
      <c r="O27" s="1746"/>
      <c r="P27" s="1741">
        <f>SUM(D27:O27)</f>
        <v>0</v>
      </c>
      <c r="Q27" s="1767"/>
      <c r="R27" s="1739" t="str">
        <f>IF(R26=0," ",R26*$W$5)</f>
        <v xml:space="preserve"> </v>
      </c>
      <c r="S27" s="1740"/>
      <c r="T27" s="1741" t="str">
        <f>IF(T26=0," ",T26*$W$6)</f>
        <v xml:space="preserve"> </v>
      </c>
      <c r="U27" s="1741"/>
      <c r="V27" s="1742" t="str">
        <f>IF(V26=0," ",V26*$W$7)</f>
        <v xml:space="preserve"> </v>
      </c>
      <c r="W27" s="1740"/>
      <c r="X27" s="1741" t="str">
        <f>IF(X26=0," ",X26*$W$10*1000)</f>
        <v xml:space="preserve"> </v>
      </c>
      <c r="Y27" s="1741"/>
      <c r="Z27" s="1741" t="str">
        <f>IF(Z26=0," ",Z26*$W$11*1000)</f>
        <v xml:space="preserve"> </v>
      </c>
      <c r="AA27" s="1741"/>
      <c r="AB27" s="1745" t="str">
        <f>IF(AB26=0,"",0)</f>
        <v/>
      </c>
      <c r="AC27" s="1746"/>
      <c r="AD27" s="1741">
        <f>SUM(R27:AC27)</f>
        <v>0</v>
      </c>
      <c r="AE27" s="1767"/>
      <c r="AF27" s="1768">
        <f>P27-AD27</f>
        <v>0</v>
      </c>
      <c r="AG27" s="1769"/>
      <c r="AH27" s="1770" t="s">
        <v>514</v>
      </c>
      <c r="AI27" s="1771"/>
      <c r="AN27" s="1779"/>
      <c r="AO27" s="1832"/>
      <c r="AP27" s="1737" t="s">
        <v>579</v>
      </c>
      <c r="AQ27" s="1738"/>
      <c r="AR27" s="1739" t="e">
        <f t="shared" si="5"/>
        <v>#VALUE!</v>
      </c>
      <c r="AS27" s="1740"/>
      <c r="AT27" s="1741" t="e">
        <f t="shared" si="6"/>
        <v>#VALUE!</v>
      </c>
      <c r="AU27" s="1741"/>
      <c r="AV27" s="1742" t="e">
        <f t="shared" si="7"/>
        <v>#VALUE!</v>
      </c>
      <c r="AW27" s="1740"/>
      <c r="AX27" s="1741" t="e">
        <f t="shared" si="8"/>
        <v>#VALUE!</v>
      </c>
      <c r="AY27" s="1741"/>
      <c r="AZ27" s="1741" t="e">
        <f t="shared" si="9"/>
        <v>#VALUE!</v>
      </c>
      <c r="BA27" s="1741"/>
      <c r="BB27" s="1740" t="e">
        <f t="shared" si="10"/>
        <v>#VALUE!</v>
      </c>
      <c r="BC27" s="1742"/>
      <c r="BD27" s="1741" t="e">
        <f>SUM(AR27:BC27)</f>
        <v>#VALUE!</v>
      </c>
      <c r="BE27" s="1769"/>
    </row>
    <row r="28" spans="1:57" s="156" customFormat="1" ht="21.95" customHeight="1">
      <c r="A28" s="1780"/>
      <c r="B28" s="1785" t="s">
        <v>580</v>
      </c>
      <c r="C28" s="1786"/>
      <c r="D28" s="1783" t="str">
        <f>IF(D26=0," ",D26*$Y$5)</f>
        <v xml:space="preserve"> </v>
      </c>
      <c r="E28" s="1784"/>
      <c r="F28" s="1752" t="str">
        <f>IF(F26=0," ",F26*$Y$5)</f>
        <v xml:space="preserve"> </v>
      </c>
      <c r="G28" s="1754"/>
      <c r="H28" s="1752" t="str">
        <f>IF(H26=0," ",H26*$Y$7)</f>
        <v xml:space="preserve"> </v>
      </c>
      <c r="I28" s="1754"/>
      <c r="J28" s="1752" t="str">
        <f>IF(J26=0," ",J26*$Y$10*1000)</f>
        <v xml:space="preserve"> </v>
      </c>
      <c r="K28" s="1754"/>
      <c r="L28" s="1752" t="str">
        <f>IF(L26=0," ",L26*$Y$11*1000)</f>
        <v xml:space="preserve"> </v>
      </c>
      <c r="M28" s="1754"/>
      <c r="N28" s="1752" t="str">
        <f>IF(N26=0,"",N26*($Y$8+$Y$9))</f>
        <v/>
      </c>
      <c r="O28" s="1754"/>
      <c r="P28" s="1752">
        <f>SUM(D28:O28)</f>
        <v>0</v>
      </c>
      <c r="Q28" s="1753"/>
      <c r="R28" s="1783" t="str">
        <f>IF(R26=0," ",R26*$Y$5)</f>
        <v xml:space="preserve"> </v>
      </c>
      <c r="S28" s="1784"/>
      <c r="T28" s="1752" t="str">
        <f>IF(T26=0," ",T26*$Y$5)</f>
        <v xml:space="preserve"> </v>
      </c>
      <c r="U28" s="1754"/>
      <c r="V28" s="1752" t="str">
        <f>IF(V26=0," ",V26*$Y$7)</f>
        <v xml:space="preserve"> </v>
      </c>
      <c r="W28" s="1754"/>
      <c r="X28" s="1752" t="str">
        <f>IF(X26=0," ",X26*$Y$10*1000)</f>
        <v xml:space="preserve"> </v>
      </c>
      <c r="Y28" s="1754"/>
      <c r="Z28" s="1752" t="str">
        <f>IF(Z26=0," ",Z26*$Y$11*1000)</f>
        <v xml:space="preserve"> </v>
      </c>
      <c r="AA28" s="1754"/>
      <c r="AB28" s="1752" t="str">
        <f>IF(AB26=0,"",AB26*($Y$8+$Y$9))</f>
        <v/>
      </c>
      <c r="AC28" s="1754"/>
      <c r="AD28" s="1752">
        <f>SUM(R28:AC28)</f>
        <v>0</v>
      </c>
      <c r="AE28" s="1753"/>
      <c r="AF28" s="1776">
        <f>P28-AD28</f>
        <v>0</v>
      </c>
      <c r="AG28" s="1777"/>
      <c r="AH28" s="1765"/>
      <c r="AI28" s="1766"/>
      <c r="AN28" s="1780"/>
      <c r="AO28" s="1833"/>
      <c r="AP28" s="1785" t="s">
        <v>580</v>
      </c>
      <c r="AQ28" s="1786"/>
      <c r="AR28" s="1826" t="e">
        <f t="shared" si="5"/>
        <v>#VALUE!</v>
      </c>
      <c r="AS28" s="1827"/>
      <c r="AT28" s="1828" t="e">
        <f t="shared" si="6"/>
        <v>#VALUE!</v>
      </c>
      <c r="AU28" s="1829"/>
      <c r="AV28" s="1828" t="e">
        <f t="shared" si="7"/>
        <v>#VALUE!</v>
      </c>
      <c r="AW28" s="1829"/>
      <c r="AX28" s="1828" t="e">
        <f t="shared" si="8"/>
        <v>#VALUE!</v>
      </c>
      <c r="AY28" s="1829"/>
      <c r="AZ28" s="1828" t="e">
        <f t="shared" si="9"/>
        <v>#VALUE!</v>
      </c>
      <c r="BA28" s="1829"/>
      <c r="BB28" s="1828" t="e">
        <f t="shared" si="10"/>
        <v>#VALUE!</v>
      </c>
      <c r="BC28" s="1829"/>
      <c r="BD28" s="1828" t="e">
        <f>SUM(AR28:BC28)</f>
        <v>#VALUE!</v>
      </c>
      <c r="BE28" s="1830"/>
    </row>
    <row r="29" spans="1:57" s="156" customFormat="1" ht="21.95" customHeight="1">
      <c r="A29" s="1778">
        <v>2</v>
      </c>
      <c r="B29" s="1781" t="s">
        <v>506</v>
      </c>
      <c r="C29" s="1782"/>
      <c r="D29" s="1757"/>
      <c r="E29" s="1758"/>
      <c r="F29" s="1751"/>
      <c r="G29" s="1751"/>
      <c r="H29" s="1751"/>
      <c r="I29" s="1751"/>
      <c r="J29" s="1751"/>
      <c r="K29" s="1751"/>
      <c r="L29" s="1751"/>
      <c r="M29" s="1751"/>
      <c r="N29" s="1736"/>
      <c r="O29" s="1736"/>
      <c r="P29" s="1755">
        <f>SUM(D29:O29)</f>
        <v>0</v>
      </c>
      <c r="Q29" s="1756"/>
      <c r="R29" s="1757"/>
      <c r="S29" s="1758"/>
      <c r="T29" s="1751"/>
      <c r="U29" s="1751"/>
      <c r="V29" s="1736"/>
      <c r="W29" s="1736"/>
      <c r="X29" s="1759"/>
      <c r="Y29" s="1760"/>
      <c r="Z29" s="1759"/>
      <c r="AA29" s="1760"/>
      <c r="AB29" s="1736"/>
      <c r="AC29" s="1736"/>
      <c r="AD29" s="1755">
        <f>SUM(R29:AC29)</f>
        <v>0</v>
      </c>
      <c r="AE29" s="1756"/>
      <c r="AF29" s="1772">
        <f>P29-AD29</f>
        <v>0</v>
      </c>
      <c r="AG29" s="1773"/>
      <c r="AH29" s="1788" t="s">
        <v>513</v>
      </c>
      <c r="AI29" s="1789"/>
      <c r="AN29" s="1778">
        <v>2</v>
      </c>
      <c r="AO29" s="1831">
        <f>B8</f>
        <v>0</v>
      </c>
      <c r="AP29" s="1781" t="s">
        <v>506</v>
      </c>
      <c r="AQ29" s="1782"/>
      <c r="AR29" s="1794">
        <f t="shared" si="5"/>
        <v>0</v>
      </c>
      <c r="AS29" s="1795"/>
      <c r="AT29" s="1796">
        <f t="shared" si="6"/>
        <v>0</v>
      </c>
      <c r="AU29" s="1796"/>
      <c r="AV29" s="1796">
        <f t="shared" si="7"/>
        <v>0</v>
      </c>
      <c r="AW29" s="1796"/>
      <c r="AX29" s="1796">
        <f t="shared" si="8"/>
        <v>0</v>
      </c>
      <c r="AY29" s="1796"/>
      <c r="AZ29" s="1796">
        <f t="shared" si="9"/>
        <v>0</v>
      </c>
      <c r="BA29" s="1796"/>
      <c r="BB29" s="1755">
        <f t="shared" si="10"/>
        <v>0</v>
      </c>
      <c r="BC29" s="1755"/>
      <c r="BD29" s="1755">
        <f>SUM(AR29:BC29)</f>
        <v>0</v>
      </c>
      <c r="BE29" s="1773"/>
    </row>
    <row r="30" spans="1:57" s="156" customFormat="1" ht="21.95" customHeight="1">
      <c r="A30" s="1779"/>
      <c r="B30" s="1723" t="s">
        <v>507</v>
      </c>
      <c r="C30" s="1724"/>
      <c r="D30" s="1725"/>
      <c r="E30" s="1726"/>
      <c r="F30" s="1727"/>
      <c r="G30" s="1727"/>
      <c r="H30" s="1727"/>
      <c r="I30" s="1727"/>
      <c r="J30" s="1727"/>
      <c r="K30" s="1727"/>
      <c r="L30" s="1727"/>
      <c r="M30" s="1727"/>
      <c r="N30" s="1743"/>
      <c r="O30" s="1743"/>
      <c r="P30" s="1761" t="s">
        <v>430</v>
      </c>
      <c r="Q30" s="1762"/>
      <c r="R30" s="1725"/>
      <c r="S30" s="1726"/>
      <c r="T30" s="1727"/>
      <c r="U30" s="1727"/>
      <c r="V30" s="1743"/>
      <c r="W30" s="1743"/>
      <c r="X30" s="1726"/>
      <c r="Y30" s="1744"/>
      <c r="Z30" s="1726"/>
      <c r="AA30" s="1744"/>
      <c r="AB30" s="1743"/>
      <c r="AC30" s="1743"/>
      <c r="AD30" s="1761" t="s">
        <v>430</v>
      </c>
      <c r="AE30" s="1762"/>
      <c r="AF30" s="1763" t="s">
        <v>430</v>
      </c>
      <c r="AG30" s="1764"/>
      <c r="AH30" s="1765"/>
      <c r="AI30" s="1766"/>
      <c r="AN30" s="1779"/>
      <c r="AO30" s="1832"/>
      <c r="AP30" s="1723" t="s">
        <v>507</v>
      </c>
      <c r="AQ30" s="1724"/>
      <c r="AR30" s="1739">
        <f t="shared" si="5"/>
        <v>0</v>
      </c>
      <c r="AS30" s="1740"/>
      <c r="AT30" s="1741">
        <f t="shared" si="6"/>
        <v>0</v>
      </c>
      <c r="AU30" s="1741"/>
      <c r="AV30" s="1741">
        <f t="shared" si="7"/>
        <v>0</v>
      </c>
      <c r="AW30" s="1741"/>
      <c r="AX30" s="1741">
        <f t="shared" si="8"/>
        <v>0</v>
      </c>
      <c r="AY30" s="1741"/>
      <c r="AZ30" s="1741">
        <f t="shared" si="9"/>
        <v>0</v>
      </c>
      <c r="BA30" s="1741"/>
      <c r="BB30" s="1801">
        <f t="shared" si="10"/>
        <v>0</v>
      </c>
      <c r="BC30" s="1801"/>
      <c r="BD30" s="1761" t="s">
        <v>430</v>
      </c>
      <c r="BE30" s="1764"/>
    </row>
    <row r="31" spans="1:57" s="156" customFormat="1" ht="21.95" customHeight="1">
      <c r="A31" s="1779"/>
      <c r="B31" s="1737" t="s">
        <v>579</v>
      </c>
      <c r="C31" s="1738"/>
      <c r="D31" s="1739" t="str">
        <f>IF(D30=0," ",D30*$W$5)</f>
        <v xml:space="preserve"> </v>
      </c>
      <c r="E31" s="1740"/>
      <c r="F31" s="1741" t="str">
        <f>IF(F30=0," ",F30*$W$6)</f>
        <v xml:space="preserve"> </v>
      </c>
      <c r="G31" s="1741"/>
      <c r="H31" s="1742" t="str">
        <f>IF(H30=0," ",H30*$W$7)</f>
        <v xml:space="preserve"> </v>
      </c>
      <c r="I31" s="1740"/>
      <c r="J31" s="1741" t="str">
        <f>IF(J30=0," ",J30*$W$10*1000)</f>
        <v xml:space="preserve"> </v>
      </c>
      <c r="K31" s="1741"/>
      <c r="L31" s="1741" t="str">
        <f>IF(L30=0," ",L30*$W$11*1000)</f>
        <v xml:space="preserve"> </v>
      </c>
      <c r="M31" s="1741"/>
      <c r="N31" s="1745" t="str">
        <f>IF(N30=0,"",0)</f>
        <v/>
      </c>
      <c r="O31" s="1746"/>
      <c r="P31" s="1741">
        <f>SUM(D31:O31)</f>
        <v>0</v>
      </c>
      <c r="Q31" s="1767"/>
      <c r="R31" s="1739" t="str">
        <f>IF(R30=0," ",R30*$W$5)</f>
        <v xml:space="preserve"> </v>
      </c>
      <c r="S31" s="1740"/>
      <c r="T31" s="1741" t="str">
        <f>IF(T30=0," ",T30*$W$6)</f>
        <v xml:space="preserve"> </v>
      </c>
      <c r="U31" s="1741"/>
      <c r="V31" s="1742" t="str">
        <f>IF(V30=0," ",V30*$W$7)</f>
        <v xml:space="preserve"> </v>
      </c>
      <c r="W31" s="1740"/>
      <c r="X31" s="1741" t="str">
        <f>IF(X30=0," ",X30*$W$10*1000)</f>
        <v xml:space="preserve"> </v>
      </c>
      <c r="Y31" s="1741"/>
      <c r="Z31" s="1741" t="str">
        <f>IF(Z30=0," ",Z30*$W$11*1000)</f>
        <v xml:space="preserve"> </v>
      </c>
      <c r="AA31" s="1741"/>
      <c r="AB31" s="1745" t="str">
        <f>IF(AB30=0,"",0)</f>
        <v/>
      </c>
      <c r="AC31" s="1746"/>
      <c r="AD31" s="1741">
        <f>SUM(R31:AC31)</f>
        <v>0</v>
      </c>
      <c r="AE31" s="1767"/>
      <c r="AF31" s="1768">
        <f>P31-AD31</f>
        <v>0</v>
      </c>
      <c r="AG31" s="1769"/>
      <c r="AH31" s="1770" t="s">
        <v>514</v>
      </c>
      <c r="AI31" s="1771"/>
      <c r="AN31" s="1779"/>
      <c r="AO31" s="1832"/>
      <c r="AP31" s="1737" t="s">
        <v>579</v>
      </c>
      <c r="AQ31" s="1738"/>
      <c r="AR31" s="1739" t="e">
        <f t="shared" si="5"/>
        <v>#VALUE!</v>
      </c>
      <c r="AS31" s="1740"/>
      <c r="AT31" s="1741" t="e">
        <f t="shared" si="6"/>
        <v>#VALUE!</v>
      </c>
      <c r="AU31" s="1741"/>
      <c r="AV31" s="1742" t="e">
        <f t="shared" si="7"/>
        <v>#VALUE!</v>
      </c>
      <c r="AW31" s="1740"/>
      <c r="AX31" s="1741" t="e">
        <f t="shared" si="8"/>
        <v>#VALUE!</v>
      </c>
      <c r="AY31" s="1741"/>
      <c r="AZ31" s="1741" t="e">
        <f t="shared" si="9"/>
        <v>#VALUE!</v>
      </c>
      <c r="BA31" s="1741"/>
      <c r="BB31" s="1740" t="e">
        <f t="shared" si="10"/>
        <v>#VALUE!</v>
      </c>
      <c r="BC31" s="1742"/>
      <c r="BD31" s="1741" t="e">
        <f>SUM(AR31:BC31)</f>
        <v>#VALUE!</v>
      </c>
      <c r="BE31" s="1769"/>
    </row>
    <row r="32" spans="1:57" s="156" customFormat="1" ht="21.95" customHeight="1">
      <c r="A32" s="1780"/>
      <c r="B32" s="1785" t="s">
        <v>580</v>
      </c>
      <c r="C32" s="1786"/>
      <c r="D32" s="1783" t="str">
        <f>IF(D30=0," ",D30*$Y$5)</f>
        <v xml:space="preserve"> </v>
      </c>
      <c r="E32" s="1784"/>
      <c r="F32" s="1752" t="str">
        <f>IF(F30=0," ",F30*$Y$5)</f>
        <v xml:space="preserve"> </v>
      </c>
      <c r="G32" s="1754"/>
      <c r="H32" s="1752" t="str">
        <f>IF(H30=0," ",H30*$Y$7)</f>
        <v xml:space="preserve"> </v>
      </c>
      <c r="I32" s="1754"/>
      <c r="J32" s="1752" t="str">
        <f>IF(J30=0," ",J30*$Y$10*1000)</f>
        <v xml:space="preserve"> </v>
      </c>
      <c r="K32" s="1754"/>
      <c r="L32" s="1752" t="str">
        <f>IF(L30=0," ",L30*$Y$11*1000)</f>
        <v xml:space="preserve"> </v>
      </c>
      <c r="M32" s="1754"/>
      <c r="N32" s="1752" t="str">
        <f>IF(N30=0,"",N30*($Y$8+$Y$9))</f>
        <v/>
      </c>
      <c r="O32" s="1754"/>
      <c r="P32" s="1752">
        <f>SUM(D32:O32)</f>
        <v>0</v>
      </c>
      <c r="Q32" s="1753"/>
      <c r="R32" s="1783" t="str">
        <f>IF(R30=0," ",R30*$Y$5)</f>
        <v xml:space="preserve"> </v>
      </c>
      <c r="S32" s="1784"/>
      <c r="T32" s="1752" t="str">
        <f>IF(T30=0," ",T30*$Y$5)</f>
        <v xml:space="preserve"> </v>
      </c>
      <c r="U32" s="1754"/>
      <c r="V32" s="1752" t="str">
        <f>IF(V30=0," ",V30*$Y$7)</f>
        <v xml:space="preserve"> </v>
      </c>
      <c r="W32" s="1754"/>
      <c r="X32" s="1752" t="str">
        <f>IF(X30=0," ",X30*$Y$10*1000)</f>
        <v xml:space="preserve"> </v>
      </c>
      <c r="Y32" s="1754"/>
      <c r="Z32" s="1752" t="str">
        <f>IF(Z30=0," ",Z30*$Y$11*1000)</f>
        <v xml:space="preserve"> </v>
      </c>
      <c r="AA32" s="1754"/>
      <c r="AB32" s="1752" t="str">
        <f>IF(AB30=0,"",AB30*($Y$8+$Y$9))</f>
        <v/>
      </c>
      <c r="AC32" s="1754"/>
      <c r="AD32" s="1752">
        <f>SUM(R32:AC32)</f>
        <v>0</v>
      </c>
      <c r="AE32" s="1753"/>
      <c r="AF32" s="1776">
        <f>P32-AD32</f>
        <v>0</v>
      </c>
      <c r="AG32" s="1777"/>
      <c r="AH32" s="1790"/>
      <c r="AI32" s="1791"/>
      <c r="AN32" s="1780"/>
      <c r="AO32" s="1833"/>
      <c r="AP32" s="1785" t="s">
        <v>580</v>
      </c>
      <c r="AQ32" s="1786"/>
      <c r="AR32" s="1826" t="e">
        <f t="shared" si="5"/>
        <v>#VALUE!</v>
      </c>
      <c r="AS32" s="1827"/>
      <c r="AT32" s="1828" t="e">
        <f t="shared" si="6"/>
        <v>#VALUE!</v>
      </c>
      <c r="AU32" s="1829"/>
      <c r="AV32" s="1828" t="e">
        <f t="shared" si="7"/>
        <v>#VALUE!</v>
      </c>
      <c r="AW32" s="1829"/>
      <c r="AX32" s="1828" t="e">
        <f t="shared" si="8"/>
        <v>#VALUE!</v>
      </c>
      <c r="AY32" s="1829"/>
      <c r="AZ32" s="1828" t="e">
        <f t="shared" si="9"/>
        <v>#VALUE!</v>
      </c>
      <c r="BA32" s="1829"/>
      <c r="BB32" s="1828" t="e">
        <f t="shared" si="10"/>
        <v>#VALUE!</v>
      </c>
      <c r="BC32" s="1829"/>
      <c r="BD32" s="1828" t="e">
        <f>SUM(AR32:BC32)</f>
        <v>#VALUE!</v>
      </c>
      <c r="BE32" s="1830"/>
    </row>
    <row r="33" spans="1:57" s="156" customFormat="1" ht="21.95" customHeight="1">
      <c r="A33" s="1778">
        <v>3</v>
      </c>
      <c r="B33" s="1781" t="s">
        <v>506</v>
      </c>
      <c r="C33" s="1782"/>
      <c r="D33" s="1757"/>
      <c r="E33" s="1758"/>
      <c r="F33" s="1751"/>
      <c r="G33" s="1751"/>
      <c r="H33" s="1751"/>
      <c r="I33" s="1751"/>
      <c r="J33" s="1751"/>
      <c r="K33" s="1751"/>
      <c r="L33" s="1751"/>
      <c r="M33" s="1751"/>
      <c r="N33" s="1736"/>
      <c r="O33" s="1736"/>
      <c r="P33" s="1755">
        <f>SUM(D33:O33)</f>
        <v>0</v>
      </c>
      <c r="Q33" s="1756"/>
      <c r="R33" s="1757"/>
      <c r="S33" s="1758"/>
      <c r="T33" s="1751"/>
      <c r="U33" s="1751"/>
      <c r="V33" s="1736"/>
      <c r="W33" s="1736"/>
      <c r="X33" s="1759"/>
      <c r="Y33" s="1760"/>
      <c r="Z33" s="1759"/>
      <c r="AA33" s="1760"/>
      <c r="AB33" s="1736"/>
      <c r="AC33" s="1736"/>
      <c r="AD33" s="1755">
        <f>SUM(R33:AC33)</f>
        <v>0</v>
      </c>
      <c r="AE33" s="1756"/>
      <c r="AF33" s="1772">
        <f>P33-AD33</f>
        <v>0</v>
      </c>
      <c r="AG33" s="1773"/>
      <c r="AH33" s="1792" t="s">
        <v>513</v>
      </c>
      <c r="AI33" s="1793"/>
      <c r="AN33" s="1778">
        <v>3</v>
      </c>
      <c r="AO33" s="1831">
        <f>B9</f>
        <v>0</v>
      </c>
      <c r="AP33" s="1781" t="s">
        <v>506</v>
      </c>
      <c r="AQ33" s="1782"/>
      <c r="AR33" s="1794">
        <f t="shared" si="5"/>
        <v>0</v>
      </c>
      <c r="AS33" s="1795"/>
      <c r="AT33" s="1796">
        <f t="shared" si="6"/>
        <v>0</v>
      </c>
      <c r="AU33" s="1796"/>
      <c r="AV33" s="1796">
        <f t="shared" si="7"/>
        <v>0</v>
      </c>
      <c r="AW33" s="1796"/>
      <c r="AX33" s="1796">
        <f t="shared" si="8"/>
        <v>0</v>
      </c>
      <c r="AY33" s="1796"/>
      <c r="AZ33" s="1796">
        <f t="shared" si="9"/>
        <v>0</v>
      </c>
      <c r="BA33" s="1796"/>
      <c r="BB33" s="1755">
        <f t="shared" si="10"/>
        <v>0</v>
      </c>
      <c r="BC33" s="1755"/>
      <c r="BD33" s="1755">
        <f>SUM(AR33:BC33)</f>
        <v>0</v>
      </c>
      <c r="BE33" s="1773"/>
    </row>
    <row r="34" spans="1:57" s="156" customFormat="1" ht="21.95" customHeight="1">
      <c r="A34" s="1779"/>
      <c r="B34" s="1723" t="s">
        <v>507</v>
      </c>
      <c r="C34" s="1724"/>
      <c r="D34" s="1725"/>
      <c r="E34" s="1726"/>
      <c r="F34" s="1727"/>
      <c r="G34" s="1727"/>
      <c r="H34" s="1727"/>
      <c r="I34" s="1727"/>
      <c r="J34" s="1727"/>
      <c r="K34" s="1727"/>
      <c r="L34" s="1727"/>
      <c r="M34" s="1727"/>
      <c r="N34" s="1743"/>
      <c r="O34" s="1743"/>
      <c r="P34" s="1761" t="s">
        <v>430</v>
      </c>
      <c r="Q34" s="1762"/>
      <c r="R34" s="1725"/>
      <c r="S34" s="1726"/>
      <c r="T34" s="1727"/>
      <c r="U34" s="1727"/>
      <c r="V34" s="1743"/>
      <c r="W34" s="1743"/>
      <c r="X34" s="1726"/>
      <c r="Y34" s="1744"/>
      <c r="Z34" s="1726"/>
      <c r="AA34" s="1744"/>
      <c r="AB34" s="1743"/>
      <c r="AC34" s="1743"/>
      <c r="AD34" s="1761" t="s">
        <v>430</v>
      </c>
      <c r="AE34" s="1762"/>
      <c r="AF34" s="1763" t="s">
        <v>430</v>
      </c>
      <c r="AG34" s="1764"/>
      <c r="AH34" s="1765"/>
      <c r="AI34" s="1766"/>
      <c r="AN34" s="1779"/>
      <c r="AO34" s="1832"/>
      <c r="AP34" s="1723" t="s">
        <v>507</v>
      </c>
      <c r="AQ34" s="1724"/>
      <c r="AR34" s="1739">
        <f t="shared" si="5"/>
        <v>0</v>
      </c>
      <c r="AS34" s="1740"/>
      <c r="AT34" s="1741">
        <f t="shared" si="6"/>
        <v>0</v>
      </c>
      <c r="AU34" s="1741"/>
      <c r="AV34" s="1741">
        <f t="shared" si="7"/>
        <v>0</v>
      </c>
      <c r="AW34" s="1741"/>
      <c r="AX34" s="1741">
        <f t="shared" si="8"/>
        <v>0</v>
      </c>
      <c r="AY34" s="1741"/>
      <c r="AZ34" s="1741">
        <f t="shared" si="9"/>
        <v>0</v>
      </c>
      <c r="BA34" s="1741"/>
      <c r="BB34" s="1801">
        <f t="shared" si="10"/>
        <v>0</v>
      </c>
      <c r="BC34" s="1801"/>
      <c r="BD34" s="1761" t="s">
        <v>430</v>
      </c>
      <c r="BE34" s="1764"/>
    </row>
    <row r="35" spans="1:57" s="156" customFormat="1" ht="21.95" customHeight="1">
      <c r="A35" s="1779"/>
      <c r="B35" s="1737" t="s">
        <v>579</v>
      </c>
      <c r="C35" s="1738"/>
      <c r="D35" s="1739" t="str">
        <f>IF(D34=0," ",D34*$W$5)</f>
        <v xml:space="preserve"> </v>
      </c>
      <c r="E35" s="1740"/>
      <c r="F35" s="1741" t="str">
        <f>IF(F34=0," ",F34*$W$6)</f>
        <v xml:space="preserve"> </v>
      </c>
      <c r="G35" s="1741"/>
      <c r="H35" s="1742" t="str">
        <f>IF(H34=0," ",H34*$W$7)</f>
        <v xml:space="preserve"> </v>
      </c>
      <c r="I35" s="1740"/>
      <c r="J35" s="1741" t="str">
        <f>IF(J34=0," ",J34*$W$10*1000)</f>
        <v xml:space="preserve"> </v>
      </c>
      <c r="K35" s="1741"/>
      <c r="L35" s="1741" t="str">
        <f>IF(L34=0," ",L34*$W$11*1000)</f>
        <v xml:space="preserve"> </v>
      </c>
      <c r="M35" s="1741"/>
      <c r="N35" s="1745" t="str">
        <f>IF(N34=0,"",0)</f>
        <v/>
      </c>
      <c r="O35" s="1746"/>
      <c r="P35" s="1741">
        <f>SUM(D35:O35)</f>
        <v>0</v>
      </c>
      <c r="Q35" s="1767"/>
      <c r="R35" s="1739" t="str">
        <f>IF(R34=0," ",R34*$W$5)</f>
        <v xml:space="preserve"> </v>
      </c>
      <c r="S35" s="1740"/>
      <c r="T35" s="1741" t="str">
        <f>IF(T34=0," ",T34*$W$6)</f>
        <v xml:space="preserve"> </v>
      </c>
      <c r="U35" s="1741"/>
      <c r="V35" s="1742" t="str">
        <f>IF(V34=0," ",V34*$W$7)</f>
        <v xml:space="preserve"> </v>
      </c>
      <c r="W35" s="1740"/>
      <c r="X35" s="1741" t="str">
        <f>IF(X34=0," ",X34*$W$10*1000)</f>
        <v xml:space="preserve"> </v>
      </c>
      <c r="Y35" s="1741"/>
      <c r="Z35" s="1741" t="str">
        <f>IF(Z34=0," ",Z34*$W$11*1000)</f>
        <v xml:space="preserve"> </v>
      </c>
      <c r="AA35" s="1741"/>
      <c r="AB35" s="1745" t="str">
        <f>IF(AB34=0,"",0)</f>
        <v/>
      </c>
      <c r="AC35" s="1746"/>
      <c r="AD35" s="1741">
        <f>SUM(R35:AC35)</f>
        <v>0</v>
      </c>
      <c r="AE35" s="1767"/>
      <c r="AF35" s="1768">
        <f>P35-AD35</f>
        <v>0</v>
      </c>
      <c r="AG35" s="1769"/>
      <c r="AH35" s="1770" t="s">
        <v>514</v>
      </c>
      <c r="AI35" s="1771"/>
      <c r="AN35" s="1779"/>
      <c r="AO35" s="1832"/>
      <c r="AP35" s="1737" t="s">
        <v>579</v>
      </c>
      <c r="AQ35" s="1738"/>
      <c r="AR35" s="1739" t="e">
        <f t="shared" si="5"/>
        <v>#VALUE!</v>
      </c>
      <c r="AS35" s="1740"/>
      <c r="AT35" s="1741" t="e">
        <f t="shared" si="6"/>
        <v>#VALUE!</v>
      </c>
      <c r="AU35" s="1741"/>
      <c r="AV35" s="1742" t="e">
        <f t="shared" si="7"/>
        <v>#VALUE!</v>
      </c>
      <c r="AW35" s="1740"/>
      <c r="AX35" s="1741" t="e">
        <f t="shared" si="8"/>
        <v>#VALUE!</v>
      </c>
      <c r="AY35" s="1741"/>
      <c r="AZ35" s="1741" t="e">
        <f t="shared" si="9"/>
        <v>#VALUE!</v>
      </c>
      <c r="BA35" s="1741"/>
      <c r="BB35" s="1740" t="e">
        <f t="shared" si="10"/>
        <v>#VALUE!</v>
      </c>
      <c r="BC35" s="1742"/>
      <c r="BD35" s="1741" t="e">
        <f>SUM(AR35:BC35)</f>
        <v>#VALUE!</v>
      </c>
      <c r="BE35" s="1769"/>
    </row>
    <row r="36" spans="1:57" s="156" customFormat="1" ht="21.95" customHeight="1">
      <c r="A36" s="1780"/>
      <c r="B36" s="1785" t="s">
        <v>580</v>
      </c>
      <c r="C36" s="1786"/>
      <c r="D36" s="1783" t="str">
        <f>IF(D34=0," ",D34*$Y$5)</f>
        <v xml:space="preserve"> </v>
      </c>
      <c r="E36" s="1784"/>
      <c r="F36" s="1752" t="str">
        <f>IF(F34=0," ",F34*$Y$5)</f>
        <v xml:space="preserve"> </v>
      </c>
      <c r="G36" s="1754"/>
      <c r="H36" s="1752" t="str">
        <f>IF(H34=0," ",H34*$Y$7)</f>
        <v xml:space="preserve"> </v>
      </c>
      <c r="I36" s="1754"/>
      <c r="J36" s="1752" t="str">
        <f>IF(J34=0," ",J34*$Y$10*1000)</f>
        <v xml:space="preserve"> </v>
      </c>
      <c r="K36" s="1754"/>
      <c r="L36" s="1752" t="str">
        <f>IF(L34=0," ",L34*$Y$11*1000)</f>
        <v xml:space="preserve"> </v>
      </c>
      <c r="M36" s="1754"/>
      <c r="N36" s="1752" t="str">
        <f>IF(N34=0,"",N34*($Y$8+$Y$9))</f>
        <v/>
      </c>
      <c r="O36" s="1754"/>
      <c r="P36" s="1752">
        <f>SUM(D36:O36)</f>
        <v>0</v>
      </c>
      <c r="Q36" s="1753"/>
      <c r="R36" s="1783" t="str">
        <f>IF(R34=0," ",R34*$Y$5)</f>
        <v xml:space="preserve"> </v>
      </c>
      <c r="S36" s="1784"/>
      <c r="T36" s="1752" t="str">
        <f>IF(T34=0," ",T34*$Y$5)</f>
        <v xml:space="preserve"> </v>
      </c>
      <c r="U36" s="1754"/>
      <c r="V36" s="1752" t="str">
        <f>IF(V34=0," ",V34*$Y$7)</f>
        <v xml:space="preserve"> </v>
      </c>
      <c r="W36" s="1754"/>
      <c r="X36" s="1752" t="str">
        <f>IF(X34=0," ",X34*$Y$10*1000)</f>
        <v xml:space="preserve"> </v>
      </c>
      <c r="Y36" s="1754"/>
      <c r="Z36" s="1752" t="str">
        <f>IF(Z34=0," ",Z34*$Y$11*1000)</f>
        <v xml:space="preserve"> </v>
      </c>
      <c r="AA36" s="1754"/>
      <c r="AB36" s="1752" t="str">
        <f>IF(AB34=0,"",AB34*($Y$8+$Y$9))</f>
        <v/>
      </c>
      <c r="AC36" s="1754"/>
      <c r="AD36" s="1752">
        <f>SUM(R36:AC36)</f>
        <v>0</v>
      </c>
      <c r="AE36" s="1753"/>
      <c r="AF36" s="1776">
        <f>P36-AD36</f>
        <v>0</v>
      </c>
      <c r="AG36" s="1777"/>
      <c r="AH36" s="1790"/>
      <c r="AI36" s="1791"/>
      <c r="AN36" s="1780"/>
      <c r="AO36" s="1833"/>
      <c r="AP36" s="1785" t="s">
        <v>580</v>
      </c>
      <c r="AQ36" s="1786"/>
      <c r="AR36" s="1826" t="e">
        <f t="shared" si="5"/>
        <v>#VALUE!</v>
      </c>
      <c r="AS36" s="1827"/>
      <c r="AT36" s="1828" t="e">
        <f t="shared" si="6"/>
        <v>#VALUE!</v>
      </c>
      <c r="AU36" s="1829"/>
      <c r="AV36" s="1828" t="e">
        <f t="shared" si="7"/>
        <v>#VALUE!</v>
      </c>
      <c r="AW36" s="1829"/>
      <c r="AX36" s="1828" t="e">
        <f t="shared" si="8"/>
        <v>#VALUE!</v>
      </c>
      <c r="AY36" s="1829"/>
      <c r="AZ36" s="1828" t="e">
        <f t="shared" si="9"/>
        <v>#VALUE!</v>
      </c>
      <c r="BA36" s="1829"/>
      <c r="BB36" s="1828" t="e">
        <f t="shared" si="10"/>
        <v>#VALUE!</v>
      </c>
      <c r="BC36" s="1829"/>
      <c r="BD36" s="1828" t="e">
        <f>SUM(AR36:BC36)</f>
        <v>#VALUE!</v>
      </c>
      <c r="BE36" s="1830"/>
    </row>
    <row r="37" spans="1:57" s="156" customFormat="1" ht="21.95" customHeight="1">
      <c r="A37" s="1778">
        <v>4</v>
      </c>
      <c r="B37" s="1781" t="s">
        <v>506</v>
      </c>
      <c r="C37" s="1782"/>
      <c r="D37" s="1757"/>
      <c r="E37" s="1758"/>
      <c r="F37" s="1751"/>
      <c r="G37" s="1751"/>
      <c r="H37" s="1751"/>
      <c r="I37" s="1751"/>
      <c r="J37" s="1751"/>
      <c r="K37" s="1751"/>
      <c r="L37" s="1751"/>
      <c r="M37" s="1751"/>
      <c r="N37" s="1736"/>
      <c r="O37" s="1736"/>
      <c r="P37" s="1755">
        <f>SUM(D37:O37)</f>
        <v>0</v>
      </c>
      <c r="Q37" s="1756"/>
      <c r="R37" s="1757"/>
      <c r="S37" s="1758"/>
      <c r="T37" s="1751"/>
      <c r="U37" s="1751"/>
      <c r="V37" s="1736"/>
      <c r="W37" s="1736"/>
      <c r="X37" s="1759"/>
      <c r="Y37" s="1760"/>
      <c r="Z37" s="1759"/>
      <c r="AA37" s="1760"/>
      <c r="AB37" s="1736"/>
      <c r="AC37" s="1736"/>
      <c r="AD37" s="1755">
        <f>SUM(R37:AC37)</f>
        <v>0</v>
      </c>
      <c r="AE37" s="1756"/>
      <c r="AF37" s="1772">
        <f>P37-AD37</f>
        <v>0</v>
      </c>
      <c r="AG37" s="1773"/>
      <c r="AH37" s="1788" t="s">
        <v>513</v>
      </c>
      <c r="AI37" s="1789"/>
      <c r="AN37" s="1778">
        <v>4</v>
      </c>
      <c r="AO37" s="1831">
        <f>B10</f>
        <v>0</v>
      </c>
      <c r="AP37" s="1781" t="s">
        <v>506</v>
      </c>
      <c r="AQ37" s="1782"/>
      <c r="AR37" s="1794">
        <f t="shared" si="5"/>
        <v>0</v>
      </c>
      <c r="AS37" s="1795"/>
      <c r="AT37" s="1796">
        <f t="shared" si="6"/>
        <v>0</v>
      </c>
      <c r="AU37" s="1796"/>
      <c r="AV37" s="1796">
        <f t="shared" si="7"/>
        <v>0</v>
      </c>
      <c r="AW37" s="1796"/>
      <c r="AX37" s="1796">
        <f t="shared" si="8"/>
        <v>0</v>
      </c>
      <c r="AY37" s="1796"/>
      <c r="AZ37" s="1796">
        <f t="shared" si="9"/>
        <v>0</v>
      </c>
      <c r="BA37" s="1796"/>
      <c r="BB37" s="1755">
        <f t="shared" si="10"/>
        <v>0</v>
      </c>
      <c r="BC37" s="1755"/>
      <c r="BD37" s="1755">
        <f>SUM(AR37:BC37)</f>
        <v>0</v>
      </c>
      <c r="BE37" s="1773"/>
    </row>
    <row r="38" spans="1:57" s="156" customFormat="1" ht="21.95" customHeight="1">
      <c r="A38" s="1779"/>
      <c r="B38" s="1723" t="s">
        <v>507</v>
      </c>
      <c r="C38" s="1724"/>
      <c r="D38" s="1725"/>
      <c r="E38" s="1726"/>
      <c r="F38" s="1727"/>
      <c r="G38" s="1727"/>
      <c r="H38" s="1727"/>
      <c r="I38" s="1727"/>
      <c r="J38" s="1727"/>
      <c r="K38" s="1727"/>
      <c r="L38" s="1727"/>
      <c r="M38" s="1727"/>
      <c r="N38" s="1743"/>
      <c r="O38" s="1743"/>
      <c r="P38" s="1761" t="s">
        <v>430</v>
      </c>
      <c r="Q38" s="1762"/>
      <c r="R38" s="1725"/>
      <c r="S38" s="1726"/>
      <c r="T38" s="1727"/>
      <c r="U38" s="1727"/>
      <c r="V38" s="1743"/>
      <c r="W38" s="1743"/>
      <c r="X38" s="1726"/>
      <c r="Y38" s="1744"/>
      <c r="Z38" s="1726"/>
      <c r="AA38" s="1744"/>
      <c r="AB38" s="1743"/>
      <c r="AC38" s="1743"/>
      <c r="AD38" s="1761" t="s">
        <v>430</v>
      </c>
      <c r="AE38" s="1762"/>
      <c r="AF38" s="1763" t="s">
        <v>430</v>
      </c>
      <c r="AG38" s="1764"/>
      <c r="AH38" s="1765"/>
      <c r="AI38" s="1766"/>
      <c r="AN38" s="1779"/>
      <c r="AO38" s="1832"/>
      <c r="AP38" s="1723" t="s">
        <v>507</v>
      </c>
      <c r="AQ38" s="1724"/>
      <c r="AR38" s="1739">
        <f t="shared" si="5"/>
        <v>0</v>
      </c>
      <c r="AS38" s="1740"/>
      <c r="AT38" s="1741">
        <f t="shared" si="6"/>
        <v>0</v>
      </c>
      <c r="AU38" s="1741"/>
      <c r="AV38" s="1741">
        <f t="shared" si="7"/>
        <v>0</v>
      </c>
      <c r="AW38" s="1741"/>
      <c r="AX38" s="1741">
        <f t="shared" si="8"/>
        <v>0</v>
      </c>
      <c r="AY38" s="1741"/>
      <c r="AZ38" s="1741">
        <f t="shared" si="9"/>
        <v>0</v>
      </c>
      <c r="BA38" s="1741"/>
      <c r="BB38" s="1801">
        <f t="shared" si="10"/>
        <v>0</v>
      </c>
      <c r="BC38" s="1801"/>
      <c r="BD38" s="1761" t="s">
        <v>430</v>
      </c>
      <c r="BE38" s="1764"/>
    </row>
    <row r="39" spans="1:57" s="156" customFormat="1" ht="21.95" customHeight="1">
      <c r="A39" s="1779"/>
      <c r="B39" s="1737" t="s">
        <v>579</v>
      </c>
      <c r="C39" s="1738"/>
      <c r="D39" s="1739" t="str">
        <f>IF(D38=0," ",D38*$W$5)</f>
        <v xml:space="preserve"> </v>
      </c>
      <c r="E39" s="1740"/>
      <c r="F39" s="1741" t="str">
        <f>IF(F38=0," ",F38*$W$6)</f>
        <v xml:space="preserve"> </v>
      </c>
      <c r="G39" s="1741"/>
      <c r="H39" s="1742" t="str">
        <f>IF(H38=0," ",H38*$W$7)</f>
        <v xml:space="preserve"> </v>
      </c>
      <c r="I39" s="1740"/>
      <c r="J39" s="1741" t="str">
        <f>IF(J38=0," ",J38*$W$10*1000)</f>
        <v xml:space="preserve"> </v>
      </c>
      <c r="K39" s="1741"/>
      <c r="L39" s="1741" t="str">
        <f>IF(L38=0," ",L38*$W$11*1000)</f>
        <v xml:space="preserve"> </v>
      </c>
      <c r="M39" s="1741"/>
      <c r="N39" s="1745" t="str">
        <f>IF(N38=0,"",0)</f>
        <v/>
      </c>
      <c r="O39" s="1746"/>
      <c r="P39" s="1741">
        <f>SUM(D39:O39)</f>
        <v>0</v>
      </c>
      <c r="Q39" s="1767"/>
      <c r="R39" s="1739" t="str">
        <f>IF(R38=0," ",R38*$W$5)</f>
        <v xml:space="preserve"> </v>
      </c>
      <c r="S39" s="1740"/>
      <c r="T39" s="1741" t="str">
        <f>IF(T38=0," ",T38*$W$6)</f>
        <v xml:space="preserve"> </v>
      </c>
      <c r="U39" s="1741"/>
      <c r="V39" s="1742" t="str">
        <f>IF(V38=0," ",V38*$W$7)</f>
        <v xml:space="preserve"> </v>
      </c>
      <c r="W39" s="1740"/>
      <c r="X39" s="1741" t="str">
        <f>IF(X38=0," ",X38*$W$10*1000)</f>
        <v xml:space="preserve"> </v>
      </c>
      <c r="Y39" s="1741"/>
      <c r="Z39" s="1741" t="str">
        <f>IF(Z38=0," ",Z38*$W$11*1000)</f>
        <v xml:space="preserve"> </v>
      </c>
      <c r="AA39" s="1741"/>
      <c r="AB39" s="1745" t="str">
        <f>IF(AB38=0,"",0)</f>
        <v/>
      </c>
      <c r="AC39" s="1746"/>
      <c r="AD39" s="1741">
        <f>SUM(R39:AC39)</f>
        <v>0</v>
      </c>
      <c r="AE39" s="1767"/>
      <c r="AF39" s="1768">
        <f>P39-AD39</f>
        <v>0</v>
      </c>
      <c r="AG39" s="1769"/>
      <c r="AH39" s="1770" t="s">
        <v>514</v>
      </c>
      <c r="AI39" s="1771"/>
      <c r="AN39" s="1779"/>
      <c r="AO39" s="1832"/>
      <c r="AP39" s="1737" t="s">
        <v>579</v>
      </c>
      <c r="AQ39" s="1738"/>
      <c r="AR39" s="1739" t="e">
        <f t="shared" si="5"/>
        <v>#VALUE!</v>
      </c>
      <c r="AS39" s="1740"/>
      <c r="AT39" s="1741" t="e">
        <f t="shared" si="6"/>
        <v>#VALUE!</v>
      </c>
      <c r="AU39" s="1741"/>
      <c r="AV39" s="1742" t="e">
        <f t="shared" si="7"/>
        <v>#VALUE!</v>
      </c>
      <c r="AW39" s="1740"/>
      <c r="AX39" s="1741" t="e">
        <f t="shared" si="8"/>
        <v>#VALUE!</v>
      </c>
      <c r="AY39" s="1741"/>
      <c r="AZ39" s="1741" t="e">
        <f t="shared" si="9"/>
        <v>#VALUE!</v>
      </c>
      <c r="BA39" s="1741"/>
      <c r="BB39" s="1740" t="e">
        <f t="shared" si="10"/>
        <v>#VALUE!</v>
      </c>
      <c r="BC39" s="1742"/>
      <c r="BD39" s="1741" t="e">
        <f>SUM(AR39:BC39)</f>
        <v>#VALUE!</v>
      </c>
      <c r="BE39" s="1769"/>
    </row>
    <row r="40" spans="1:57" s="156" customFormat="1" ht="21.95" customHeight="1">
      <c r="A40" s="1780"/>
      <c r="B40" s="1785" t="s">
        <v>580</v>
      </c>
      <c r="C40" s="1786"/>
      <c r="D40" s="1783" t="str">
        <f>IF(D38=0," ",D38*$Y$5)</f>
        <v xml:space="preserve"> </v>
      </c>
      <c r="E40" s="1784"/>
      <c r="F40" s="1752" t="str">
        <f>IF(F38=0," ",F38*$Y$5)</f>
        <v xml:space="preserve"> </v>
      </c>
      <c r="G40" s="1754"/>
      <c r="H40" s="1752" t="str">
        <f>IF(H38=0," ",H38*$Y$7)</f>
        <v xml:space="preserve"> </v>
      </c>
      <c r="I40" s="1754"/>
      <c r="J40" s="1752" t="str">
        <f>IF(J38=0," ",J38*$Y$10*1000)</f>
        <v xml:space="preserve"> </v>
      </c>
      <c r="K40" s="1754"/>
      <c r="L40" s="1752" t="str">
        <f>IF(L38=0," ",L38*$Y$11*1000)</f>
        <v xml:space="preserve"> </v>
      </c>
      <c r="M40" s="1754"/>
      <c r="N40" s="1752" t="str">
        <f>IF(N38=0,"",N38*($Y$8+$Y$9))</f>
        <v/>
      </c>
      <c r="O40" s="1754"/>
      <c r="P40" s="1752">
        <f>SUM(D40:O40)</f>
        <v>0</v>
      </c>
      <c r="Q40" s="1753"/>
      <c r="R40" s="1783" t="str">
        <f>IF(R38=0," ",R38*$Y$5)</f>
        <v xml:space="preserve"> </v>
      </c>
      <c r="S40" s="1784"/>
      <c r="T40" s="1752" t="str">
        <f>IF(T38=0," ",T38*$Y$5)</f>
        <v xml:space="preserve"> </v>
      </c>
      <c r="U40" s="1754"/>
      <c r="V40" s="1752" t="str">
        <f>IF(V38=0," ",V38*$Y$7)</f>
        <v xml:space="preserve"> </v>
      </c>
      <c r="W40" s="1754"/>
      <c r="X40" s="1752" t="str">
        <f>IF(X38=0," ",X38*$Y$10*1000)</f>
        <v xml:space="preserve"> </v>
      </c>
      <c r="Y40" s="1754"/>
      <c r="Z40" s="1752" t="str">
        <f>IF(Z38=0," ",Z38*$Y$11*1000)</f>
        <v xml:space="preserve"> </v>
      </c>
      <c r="AA40" s="1754"/>
      <c r="AB40" s="1752" t="str">
        <f>IF(AB38=0,"",AB38*($Y$8+$Y$9))</f>
        <v/>
      </c>
      <c r="AC40" s="1754"/>
      <c r="AD40" s="1752">
        <f>SUM(R40:AC40)</f>
        <v>0</v>
      </c>
      <c r="AE40" s="1753"/>
      <c r="AF40" s="1776">
        <f>P40-AD40</f>
        <v>0</v>
      </c>
      <c r="AG40" s="1777"/>
      <c r="AH40" s="1790"/>
      <c r="AI40" s="1791"/>
      <c r="AN40" s="1780"/>
      <c r="AO40" s="1833"/>
      <c r="AP40" s="1785" t="s">
        <v>580</v>
      </c>
      <c r="AQ40" s="1786"/>
      <c r="AR40" s="1826" t="e">
        <f t="shared" si="5"/>
        <v>#VALUE!</v>
      </c>
      <c r="AS40" s="1827"/>
      <c r="AT40" s="1828" t="e">
        <f t="shared" si="6"/>
        <v>#VALUE!</v>
      </c>
      <c r="AU40" s="1829"/>
      <c r="AV40" s="1828" t="e">
        <f t="shared" si="7"/>
        <v>#VALUE!</v>
      </c>
      <c r="AW40" s="1829"/>
      <c r="AX40" s="1828" t="e">
        <f t="shared" si="8"/>
        <v>#VALUE!</v>
      </c>
      <c r="AY40" s="1829"/>
      <c r="AZ40" s="1828" t="e">
        <f t="shared" si="9"/>
        <v>#VALUE!</v>
      </c>
      <c r="BA40" s="1829"/>
      <c r="BB40" s="1828" t="e">
        <f t="shared" si="10"/>
        <v>#VALUE!</v>
      </c>
      <c r="BC40" s="1829"/>
      <c r="BD40" s="1828" t="e">
        <f>SUM(AR40:BC40)</f>
        <v>#VALUE!</v>
      </c>
      <c r="BE40" s="1830"/>
    </row>
    <row r="41" spans="1:57" s="156" customFormat="1" ht="21.95" customHeight="1">
      <c r="A41" s="1778">
        <v>5</v>
      </c>
      <c r="B41" s="1781" t="s">
        <v>506</v>
      </c>
      <c r="C41" s="1782"/>
      <c r="D41" s="1757"/>
      <c r="E41" s="1758"/>
      <c r="F41" s="1751"/>
      <c r="G41" s="1751"/>
      <c r="H41" s="1751"/>
      <c r="I41" s="1751"/>
      <c r="J41" s="1751"/>
      <c r="K41" s="1751"/>
      <c r="L41" s="1751"/>
      <c r="M41" s="1751"/>
      <c r="N41" s="1736"/>
      <c r="O41" s="1736"/>
      <c r="P41" s="1755">
        <f>SUM(D41:O41)</f>
        <v>0</v>
      </c>
      <c r="Q41" s="1756"/>
      <c r="R41" s="1757"/>
      <c r="S41" s="1758"/>
      <c r="T41" s="1751"/>
      <c r="U41" s="1751"/>
      <c r="V41" s="1736"/>
      <c r="W41" s="1736"/>
      <c r="X41" s="1759"/>
      <c r="Y41" s="1760"/>
      <c r="Z41" s="1759"/>
      <c r="AA41" s="1760"/>
      <c r="AB41" s="1736"/>
      <c r="AC41" s="1736"/>
      <c r="AD41" s="1755">
        <f>SUM(R41:AC41)</f>
        <v>0</v>
      </c>
      <c r="AE41" s="1756"/>
      <c r="AF41" s="1772">
        <f>P41-AD41</f>
        <v>0</v>
      </c>
      <c r="AG41" s="1773"/>
      <c r="AH41" s="1788" t="s">
        <v>513</v>
      </c>
      <c r="AI41" s="1789"/>
      <c r="AN41" s="1778">
        <v>5</v>
      </c>
      <c r="AO41" s="1831">
        <f>B11</f>
        <v>0</v>
      </c>
      <c r="AP41" s="1781" t="s">
        <v>506</v>
      </c>
      <c r="AQ41" s="1782"/>
      <c r="AR41" s="1794">
        <f t="shared" si="5"/>
        <v>0</v>
      </c>
      <c r="AS41" s="1795"/>
      <c r="AT41" s="1796">
        <f t="shared" si="6"/>
        <v>0</v>
      </c>
      <c r="AU41" s="1796"/>
      <c r="AV41" s="1796">
        <f t="shared" si="7"/>
        <v>0</v>
      </c>
      <c r="AW41" s="1796"/>
      <c r="AX41" s="1796">
        <f t="shared" si="8"/>
        <v>0</v>
      </c>
      <c r="AY41" s="1796"/>
      <c r="AZ41" s="1796">
        <f t="shared" si="9"/>
        <v>0</v>
      </c>
      <c r="BA41" s="1796"/>
      <c r="BB41" s="1755">
        <f t="shared" si="10"/>
        <v>0</v>
      </c>
      <c r="BC41" s="1755"/>
      <c r="BD41" s="1755">
        <f>SUM(AR41:BC41)</f>
        <v>0</v>
      </c>
      <c r="BE41" s="1773"/>
    </row>
    <row r="42" spans="1:57" s="156" customFormat="1" ht="21.95" customHeight="1">
      <c r="A42" s="1779"/>
      <c r="B42" s="1723" t="s">
        <v>507</v>
      </c>
      <c r="C42" s="1724"/>
      <c r="D42" s="1725"/>
      <c r="E42" s="1726"/>
      <c r="F42" s="1727"/>
      <c r="G42" s="1727"/>
      <c r="H42" s="1727"/>
      <c r="I42" s="1727"/>
      <c r="J42" s="1727"/>
      <c r="K42" s="1727"/>
      <c r="L42" s="1727"/>
      <c r="M42" s="1727"/>
      <c r="N42" s="1743"/>
      <c r="O42" s="1743"/>
      <c r="P42" s="1761" t="s">
        <v>430</v>
      </c>
      <c r="Q42" s="1762"/>
      <c r="R42" s="1725"/>
      <c r="S42" s="1726"/>
      <c r="T42" s="1727"/>
      <c r="U42" s="1727"/>
      <c r="V42" s="1743"/>
      <c r="W42" s="1743"/>
      <c r="X42" s="1726"/>
      <c r="Y42" s="1744"/>
      <c r="Z42" s="1726"/>
      <c r="AA42" s="1744"/>
      <c r="AB42" s="1743"/>
      <c r="AC42" s="1743"/>
      <c r="AD42" s="1761" t="s">
        <v>430</v>
      </c>
      <c r="AE42" s="1762"/>
      <c r="AF42" s="1763" t="s">
        <v>430</v>
      </c>
      <c r="AG42" s="1764"/>
      <c r="AH42" s="1765"/>
      <c r="AI42" s="1766"/>
      <c r="AN42" s="1779"/>
      <c r="AO42" s="1832"/>
      <c r="AP42" s="1723" t="s">
        <v>507</v>
      </c>
      <c r="AQ42" s="1724"/>
      <c r="AR42" s="1739">
        <f t="shared" si="5"/>
        <v>0</v>
      </c>
      <c r="AS42" s="1740"/>
      <c r="AT42" s="1741">
        <f t="shared" si="6"/>
        <v>0</v>
      </c>
      <c r="AU42" s="1741"/>
      <c r="AV42" s="1741">
        <f t="shared" si="7"/>
        <v>0</v>
      </c>
      <c r="AW42" s="1741"/>
      <c r="AX42" s="1741">
        <f t="shared" si="8"/>
        <v>0</v>
      </c>
      <c r="AY42" s="1741"/>
      <c r="AZ42" s="1741">
        <f t="shared" si="9"/>
        <v>0</v>
      </c>
      <c r="BA42" s="1741"/>
      <c r="BB42" s="1801">
        <f t="shared" si="10"/>
        <v>0</v>
      </c>
      <c r="BC42" s="1801"/>
      <c r="BD42" s="1761" t="s">
        <v>430</v>
      </c>
      <c r="BE42" s="1764"/>
    </row>
    <row r="43" spans="1:57" s="156" customFormat="1" ht="21.95" customHeight="1">
      <c r="A43" s="1779"/>
      <c r="B43" s="1737" t="s">
        <v>579</v>
      </c>
      <c r="C43" s="1738"/>
      <c r="D43" s="1739" t="str">
        <f>IF(D42=0," ",D42*$W$5)</f>
        <v xml:space="preserve"> </v>
      </c>
      <c r="E43" s="1740"/>
      <c r="F43" s="1741" t="str">
        <f>IF(F42=0," ",F42*$W$6)</f>
        <v xml:space="preserve"> </v>
      </c>
      <c r="G43" s="1741"/>
      <c r="H43" s="1742" t="str">
        <f>IF(H42=0," ",H42*$W$7)</f>
        <v xml:space="preserve"> </v>
      </c>
      <c r="I43" s="1740"/>
      <c r="J43" s="1741" t="str">
        <f>IF(J42=0," ",J42*$W$10*1000)</f>
        <v xml:space="preserve"> </v>
      </c>
      <c r="K43" s="1741"/>
      <c r="L43" s="1741" t="str">
        <f>IF(L42=0," ",L42*$W$11*1000)</f>
        <v xml:space="preserve"> </v>
      </c>
      <c r="M43" s="1741"/>
      <c r="N43" s="1745" t="str">
        <f>IF(N42=0,"",0)</f>
        <v/>
      </c>
      <c r="O43" s="1746"/>
      <c r="P43" s="1741">
        <f>SUM(D43:O43)</f>
        <v>0</v>
      </c>
      <c r="Q43" s="1767"/>
      <c r="R43" s="1739" t="str">
        <f>IF(R42=0," ",R42*$W$5)</f>
        <v xml:space="preserve"> </v>
      </c>
      <c r="S43" s="1740"/>
      <c r="T43" s="1741" t="str">
        <f>IF(T42=0," ",T42*$W$6)</f>
        <v xml:space="preserve"> </v>
      </c>
      <c r="U43" s="1741"/>
      <c r="V43" s="1742" t="str">
        <f>IF(V42=0," ",V42*$W$7)</f>
        <v xml:space="preserve"> </v>
      </c>
      <c r="W43" s="1740"/>
      <c r="X43" s="1741" t="str">
        <f>IF(X42=0," ",X42*$W$10*1000)</f>
        <v xml:space="preserve"> </v>
      </c>
      <c r="Y43" s="1741"/>
      <c r="Z43" s="1741" t="str">
        <f>IF(Z42=0," ",Z42*$W$11*1000)</f>
        <v xml:space="preserve"> </v>
      </c>
      <c r="AA43" s="1741"/>
      <c r="AB43" s="1745" t="str">
        <f>IF(AB42=0,"",0)</f>
        <v/>
      </c>
      <c r="AC43" s="1746"/>
      <c r="AD43" s="1741">
        <f>SUM(R43:AC43)</f>
        <v>0</v>
      </c>
      <c r="AE43" s="1767"/>
      <c r="AF43" s="1768">
        <f>P43-AD43</f>
        <v>0</v>
      </c>
      <c r="AG43" s="1769"/>
      <c r="AH43" s="1770" t="s">
        <v>514</v>
      </c>
      <c r="AI43" s="1771"/>
      <c r="AN43" s="1779"/>
      <c r="AO43" s="1832"/>
      <c r="AP43" s="1737" t="s">
        <v>579</v>
      </c>
      <c r="AQ43" s="1738"/>
      <c r="AR43" s="1739" t="e">
        <f t="shared" si="5"/>
        <v>#VALUE!</v>
      </c>
      <c r="AS43" s="1740"/>
      <c r="AT43" s="1741" t="e">
        <f t="shared" si="6"/>
        <v>#VALUE!</v>
      </c>
      <c r="AU43" s="1741"/>
      <c r="AV43" s="1742" t="e">
        <f t="shared" si="7"/>
        <v>#VALUE!</v>
      </c>
      <c r="AW43" s="1740"/>
      <c r="AX43" s="1741" t="e">
        <f t="shared" si="8"/>
        <v>#VALUE!</v>
      </c>
      <c r="AY43" s="1741"/>
      <c r="AZ43" s="1741" t="e">
        <f t="shared" si="9"/>
        <v>#VALUE!</v>
      </c>
      <c r="BA43" s="1741"/>
      <c r="BB43" s="1740" t="e">
        <f t="shared" si="10"/>
        <v>#VALUE!</v>
      </c>
      <c r="BC43" s="1742"/>
      <c r="BD43" s="1741" t="e">
        <f>SUM(AR43:BC43)</f>
        <v>#VALUE!</v>
      </c>
      <c r="BE43" s="1769"/>
    </row>
    <row r="44" spans="1:57" s="156" customFormat="1" ht="21.95" customHeight="1">
      <c r="A44" s="1780"/>
      <c r="B44" s="1785" t="s">
        <v>580</v>
      </c>
      <c r="C44" s="1786"/>
      <c r="D44" s="1783" t="str">
        <f>IF(D42=0," ",D42*$Y$5)</f>
        <v xml:space="preserve"> </v>
      </c>
      <c r="E44" s="1784"/>
      <c r="F44" s="1752" t="str">
        <f>IF(F42=0," ",F42*$Y$5)</f>
        <v xml:space="preserve"> </v>
      </c>
      <c r="G44" s="1754"/>
      <c r="H44" s="1752" t="str">
        <f>IF(H42=0," ",H42*$Y$7)</f>
        <v xml:space="preserve"> </v>
      </c>
      <c r="I44" s="1754"/>
      <c r="J44" s="1752" t="str">
        <f>IF(J42=0," ",J42*$Y$10*1000)</f>
        <v xml:space="preserve"> </v>
      </c>
      <c r="K44" s="1754"/>
      <c r="L44" s="1752" t="str">
        <f>IF(L42=0," ",L42*$Y$11*1000)</f>
        <v xml:space="preserve"> </v>
      </c>
      <c r="M44" s="1754"/>
      <c r="N44" s="1752" t="str">
        <f>IF(N42=0,"",N42*($Y$8+$Y$9))</f>
        <v/>
      </c>
      <c r="O44" s="1754"/>
      <c r="P44" s="1752">
        <f>SUM(D44:O44)</f>
        <v>0</v>
      </c>
      <c r="Q44" s="1753"/>
      <c r="R44" s="1783" t="str">
        <f>IF(R42=0," ",R42*$Y$5)</f>
        <v xml:space="preserve"> </v>
      </c>
      <c r="S44" s="1784"/>
      <c r="T44" s="1752" t="str">
        <f>IF(T42=0," ",T42*$Y$5)</f>
        <v xml:space="preserve"> </v>
      </c>
      <c r="U44" s="1754"/>
      <c r="V44" s="1752" t="str">
        <f>IF(V42=0," ",V42*$Y$7)</f>
        <v xml:space="preserve"> </v>
      </c>
      <c r="W44" s="1754"/>
      <c r="X44" s="1752" t="str">
        <f>IF(X42=0," ",X42*$Y$10*1000)</f>
        <v xml:space="preserve"> </v>
      </c>
      <c r="Y44" s="1754"/>
      <c r="Z44" s="1752" t="str">
        <f>IF(Z42=0," ",Z42*$Y$11*1000)</f>
        <v xml:space="preserve"> </v>
      </c>
      <c r="AA44" s="1754"/>
      <c r="AB44" s="1752" t="str">
        <f>IF(AB42=0,"",AB42*($Y$8+$Y$9))</f>
        <v/>
      </c>
      <c r="AC44" s="1754"/>
      <c r="AD44" s="1752">
        <f>SUM(R44:AC44)</f>
        <v>0</v>
      </c>
      <c r="AE44" s="1753"/>
      <c r="AF44" s="1776">
        <f>P44-AD44</f>
        <v>0</v>
      </c>
      <c r="AG44" s="1777"/>
      <c r="AH44" s="1790"/>
      <c r="AI44" s="1791"/>
      <c r="AN44" s="1780"/>
      <c r="AO44" s="1833"/>
      <c r="AP44" s="1785" t="s">
        <v>580</v>
      </c>
      <c r="AQ44" s="1786"/>
      <c r="AR44" s="1826" t="e">
        <f t="shared" si="5"/>
        <v>#VALUE!</v>
      </c>
      <c r="AS44" s="1827"/>
      <c r="AT44" s="1828" t="e">
        <f t="shared" si="6"/>
        <v>#VALUE!</v>
      </c>
      <c r="AU44" s="1829"/>
      <c r="AV44" s="1828" t="e">
        <f t="shared" si="7"/>
        <v>#VALUE!</v>
      </c>
      <c r="AW44" s="1829"/>
      <c r="AX44" s="1828" t="e">
        <f t="shared" si="8"/>
        <v>#VALUE!</v>
      </c>
      <c r="AY44" s="1829"/>
      <c r="AZ44" s="1828" t="e">
        <f t="shared" si="9"/>
        <v>#VALUE!</v>
      </c>
      <c r="BA44" s="1829"/>
      <c r="BB44" s="1828" t="e">
        <f t="shared" si="10"/>
        <v>#VALUE!</v>
      </c>
      <c r="BC44" s="1829"/>
      <c r="BD44" s="1828" t="e">
        <f>SUM(AR44:BC44)</f>
        <v>#VALUE!</v>
      </c>
      <c r="BE44" s="1830"/>
    </row>
    <row r="45" spans="1:57" s="156" customFormat="1" ht="21.95" customHeight="1">
      <c r="A45" s="1778">
        <v>6</v>
      </c>
      <c r="B45" s="1781" t="s">
        <v>506</v>
      </c>
      <c r="C45" s="1782"/>
      <c r="D45" s="1757"/>
      <c r="E45" s="1758"/>
      <c r="F45" s="1751"/>
      <c r="G45" s="1751"/>
      <c r="H45" s="1751"/>
      <c r="I45" s="1751"/>
      <c r="J45" s="1751"/>
      <c r="K45" s="1751"/>
      <c r="L45" s="1751"/>
      <c r="M45" s="1751"/>
      <c r="N45" s="1736"/>
      <c r="O45" s="1736"/>
      <c r="P45" s="1755">
        <f>SUM(D45:O45)</f>
        <v>0</v>
      </c>
      <c r="Q45" s="1756"/>
      <c r="R45" s="1757"/>
      <c r="S45" s="1758"/>
      <c r="T45" s="1751"/>
      <c r="U45" s="1751"/>
      <c r="V45" s="1736"/>
      <c r="W45" s="1736"/>
      <c r="X45" s="1759"/>
      <c r="Y45" s="1760"/>
      <c r="Z45" s="1759"/>
      <c r="AA45" s="1760"/>
      <c r="AB45" s="1736"/>
      <c r="AC45" s="1736"/>
      <c r="AD45" s="1755">
        <f>SUM(R45:AC45)</f>
        <v>0</v>
      </c>
      <c r="AE45" s="1756"/>
      <c r="AF45" s="1772">
        <f>P45-AD45</f>
        <v>0</v>
      </c>
      <c r="AG45" s="1773"/>
      <c r="AH45" s="1788" t="s">
        <v>513</v>
      </c>
      <c r="AI45" s="1789"/>
      <c r="AN45" s="1778">
        <v>6</v>
      </c>
      <c r="AO45" s="1831">
        <f>B12</f>
        <v>0</v>
      </c>
      <c r="AP45" s="1781" t="s">
        <v>506</v>
      </c>
      <c r="AQ45" s="1782"/>
      <c r="AR45" s="1794">
        <f t="shared" si="5"/>
        <v>0</v>
      </c>
      <c r="AS45" s="1795"/>
      <c r="AT45" s="1796">
        <f t="shared" si="6"/>
        <v>0</v>
      </c>
      <c r="AU45" s="1796"/>
      <c r="AV45" s="1796">
        <f t="shared" si="7"/>
        <v>0</v>
      </c>
      <c r="AW45" s="1796"/>
      <c r="AX45" s="1796">
        <f t="shared" si="8"/>
        <v>0</v>
      </c>
      <c r="AY45" s="1796"/>
      <c r="AZ45" s="1796">
        <f t="shared" si="9"/>
        <v>0</v>
      </c>
      <c r="BA45" s="1796"/>
      <c r="BB45" s="1755">
        <f t="shared" si="10"/>
        <v>0</v>
      </c>
      <c r="BC45" s="1755"/>
      <c r="BD45" s="1755">
        <f>SUM(AR45:BC45)</f>
        <v>0</v>
      </c>
      <c r="BE45" s="1773"/>
    </row>
    <row r="46" spans="1:57" s="156" customFormat="1" ht="21.95" customHeight="1">
      <c r="A46" s="1779"/>
      <c r="B46" s="1723" t="s">
        <v>507</v>
      </c>
      <c r="C46" s="1724"/>
      <c r="D46" s="1725"/>
      <c r="E46" s="1726"/>
      <c r="F46" s="1727"/>
      <c r="G46" s="1727"/>
      <c r="H46" s="1727"/>
      <c r="I46" s="1727"/>
      <c r="J46" s="1727"/>
      <c r="K46" s="1727"/>
      <c r="L46" s="1727"/>
      <c r="M46" s="1727"/>
      <c r="N46" s="1743"/>
      <c r="O46" s="1743"/>
      <c r="P46" s="1761" t="s">
        <v>430</v>
      </c>
      <c r="Q46" s="1762"/>
      <c r="R46" s="1725"/>
      <c r="S46" s="1726"/>
      <c r="T46" s="1727"/>
      <c r="U46" s="1727"/>
      <c r="V46" s="1743"/>
      <c r="W46" s="1743"/>
      <c r="X46" s="1726"/>
      <c r="Y46" s="1744"/>
      <c r="Z46" s="1726"/>
      <c r="AA46" s="1744"/>
      <c r="AB46" s="1743"/>
      <c r="AC46" s="1743"/>
      <c r="AD46" s="1761" t="s">
        <v>430</v>
      </c>
      <c r="AE46" s="1762"/>
      <c r="AF46" s="1763" t="s">
        <v>430</v>
      </c>
      <c r="AG46" s="1764"/>
      <c r="AH46" s="1765"/>
      <c r="AI46" s="1766"/>
      <c r="AN46" s="1779"/>
      <c r="AO46" s="1832"/>
      <c r="AP46" s="1723" t="s">
        <v>507</v>
      </c>
      <c r="AQ46" s="1724"/>
      <c r="AR46" s="1739">
        <f t="shared" si="5"/>
        <v>0</v>
      </c>
      <c r="AS46" s="1740"/>
      <c r="AT46" s="1741">
        <f t="shared" si="6"/>
        <v>0</v>
      </c>
      <c r="AU46" s="1741"/>
      <c r="AV46" s="1741">
        <f t="shared" si="7"/>
        <v>0</v>
      </c>
      <c r="AW46" s="1741"/>
      <c r="AX46" s="1741">
        <f t="shared" si="8"/>
        <v>0</v>
      </c>
      <c r="AY46" s="1741"/>
      <c r="AZ46" s="1741">
        <f t="shared" si="9"/>
        <v>0</v>
      </c>
      <c r="BA46" s="1741"/>
      <c r="BB46" s="1801">
        <f t="shared" si="10"/>
        <v>0</v>
      </c>
      <c r="BC46" s="1801"/>
      <c r="BD46" s="1761" t="s">
        <v>430</v>
      </c>
      <c r="BE46" s="1764"/>
    </row>
    <row r="47" spans="1:57" s="156" customFormat="1" ht="21.95" customHeight="1">
      <c r="A47" s="1779"/>
      <c r="B47" s="1737" t="s">
        <v>579</v>
      </c>
      <c r="C47" s="1738"/>
      <c r="D47" s="1739" t="str">
        <f>IF(D46=0," ",D46*$W$5)</f>
        <v xml:space="preserve"> </v>
      </c>
      <c r="E47" s="1740"/>
      <c r="F47" s="1741" t="str">
        <f>IF(F46=0," ",F46*$W$6)</f>
        <v xml:space="preserve"> </v>
      </c>
      <c r="G47" s="1741"/>
      <c r="H47" s="1742" t="str">
        <f>IF(H46=0," ",H46*$W$7)</f>
        <v xml:space="preserve"> </v>
      </c>
      <c r="I47" s="1740"/>
      <c r="J47" s="1741" t="str">
        <f>IF(J46=0," ",J46*$W$10*1000)</f>
        <v xml:space="preserve"> </v>
      </c>
      <c r="K47" s="1741"/>
      <c r="L47" s="1741" t="str">
        <f>IF(L46=0," ",L46*$W$11*1000)</f>
        <v xml:space="preserve"> </v>
      </c>
      <c r="M47" s="1741"/>
      <c r="N47" s="1745" t="str">
        <f>IF(N46=0,"",0)</f>
        <v/>
      </c>
      <c r="O47" s="1746"/>
      <c r="P47" s="1741">
        <f>SUM(D47:O47)</f>
        <v>0</v>
      </c>
      <c r="Q47" s="1767"/>
      <c r="R47" s="1739" t="str">
        <f>IF(R46=0," ",R46*$W$5)</f>
        <v xml:space="preserve"> </v>
      </c>
      <c r="S47" s="1740"/>
      <c r="T47" s="1741" t="str">
        <f>IF(T46=0," ",T46*$W$6)</f>
        <v xml:space="preserve"> </v>
      </c>
      <c r="U47" s="1741"/>
      <c r="V47" s="1742" t="str">
        <f>IF(V46=0," ",V46*$W$7)</f>
        <v xml:space="preserve"> </v>
      </c>
      <c r="W47" s="1740"/>
      <c r="X47" s="1741" t="str">
        <f>IF(X46=0," ",X46*$W$10*1000)</f>
        <v xml:space="preserve"> </v>
      </c>
      <c r="Y47" s="1741"/>
      <c r="Z47" s="1741" t="str">
        <f>IF(Z46=0," ",Z46*$W$11*1000)</f>
        <v xml:space="preserve"> </v>
      </c>
      <c r="AA47" s="1741"/>
      <c r="AB47" s="1745" t="str">
        <f>IF(AB46=0,"",0)</f>
        <v/>
      </c>
      <c r="AC47" s="1746"/>
      <c r="AD47" s="1741">
        <f>SUM(R47:AC47)</f>
        <v>0</v>
      </c>
      <c r="AE47" s="1767"/>
      <c r="AF47" s="1768">
        <f>P47-AD47</f>
        <v>0</v>
      </c>
      <c r="AG47" s="1769"/>
      <c r="AH47" s="1770" t="s">
        <v>514</v>
      </c>
      <c r="AI47" s="1771"/>
      <c r="AN47" s="1779"/>
      <c r="AO47" s="1832"/>
      <c r="AP47" s="1737" t="s">
        <v>579</v>
      </c>
      <c r="AQ47" s="1738"/>
      <c r="AR47" s="1739" t="e">
        <f t="shared" si="5"/>
        <v>#VALUE!</v>
      </c>
      <c r="AS47" s="1740"/>
      <c r="AT47" s="1741" t="e">
        <f t="shared" si="6"/>
        <v>#VALUE!</v>
      </c>
      <c r="AU47" s="1741"/>
      <c r="AV47" s="1742" t="e">
        <f t="shared" si="7"/>
        <v>#VALUE!</v>
      </c>
      <c r="AW47" s="1740"/>
      <c r="AX47" s="1741" t="e">
        <f t="shared" si="8"/>
        <v>#VALUE!</v>
      </c>
      <c r="AY47" s="1741"/>
      <c r="AZ47" s="1741" t="e">
        <f t="shared" si="9"/>
        <v>#VALUE!</v>
      </c>
      <c r="BA47" s="1741"/>
      <c r="BB47" s="1740" t="e">
        <f t="shared" si="10"/>
        <v>#VALUE!</v>
      </c>
      <c r="BC47" s="1742"/>
      <c r="BD47" s="1741" t="e">
        <f>SUM(AR47:BC47)</f>
        <v>#VALUE!</v>
      </c>
      <c r="BE47" s="1769"/>
    </row>
    <row r="48" spans="1:57" s="156" customFormat="1" ht="21.95" customHeight="1">
      <c r="A48" s="1780"/>
      <c r="B48" s="1785" t="s">
        <v>580</v>
      </c>
      <c r="C48" s="1786"/>
      <c r="D48" s="1783" t="str">
        <f>IF(D46=0," ",D46*$Y$5)</f>
        <v xml:space="preserve"> </v>
      </c>
      <c r="E48" s="1784"/>
      <c r="F48" s="1752" t="str">
        <f>IF(F46=0," ",F46*$Y$5)</f>
        <v xml:space="preserve"> </v>
      </c>
      <c r="G48" s="1754"/>
      <c r="H48" s="1752" t="str">
        <f>IF(H46=0," ",H46*$Y$7)</f>
        <v xml:space="preserve"> </v>
      </c>
      <c r="I48" s="1754"/>
      <c r="J48" s="1752" t="str">
        <f>IF(J46=0," ",J46*$Y$10*1000)</f>
        <v xml:space="preserve"> </v>
      </c>
      <c r="K48" s="1754"/>
      <c r="L48" s="1752" t="str">
        <f>IF(L46=0," ",L46*$Y$11*1000)</f>
        <v xml:space="preserve"> </v>
      </c>
      <c r="M48" s="1754"/>
      <c r="N48" s="1752" t="str">
        <f>IF(N46=0,"",N46*($Y$8+$Y$9))</f>
        <v/>
      </c>
      <c r="O48" s="1754"/>
      <c r="P48" s="1752">
        <f>SUM(D48:O48)</f>
        <v>0</v>
      </c>
      <c r="Q48" s="1753"/>
      <c r="R48" s="1783" t="str">
        <f>IF(R46=0," ",R46*$Y$5)</f>
        <v xml:space="preserve"> </v>
      </c>
      <c r="S48" s="1784"/>
      <c r="T48" s="1752" t="str">
        <f>IF(T46=0," ",T46*$Y$5)</f>
        <v xml:space="preserve"> </v>
      </c>
      <c r="U48" s="1754"/>
      <c r="V48" s="1752" t="str">
        <f>IF(V46=0," ",V46*$Y$7)</f>
        <v xml:space="preserve"> </v>
      </c>
      <c r="W48" s="1754"/>
      <c r="X48" s="1752" t="str">
        <f>IF(X46=0," ",X46*$Y$10*1000)</f>
        <v xml:space="preserve"> </v>
      </c>
      <c r="Y48" s="1754"/>
      <c r="Z48" s="1752" t="str">
        <f>IF(Z46=0," ",Z46*$Y$11*1000)</f>
        <v xml:space="preserve"> </v>
      </c>
      <c r="AA48" s="1754"/>
      <c r="AB48" s="1752" t="str">
        <f>IF(AB46=0,"",AB46*($Y$8+$Y$9))</f>
        <v/>
      </c>
      <c r="AC48" s="1754"/>
      <c r="AD48" s="1752">
        <f>SUM(R48:AC48)</f>
        <v>0</v>
      </c>
      <c r="AE48" s="1753"/>
      <c r="AF48" s="1776">
        <f>P48-AD48</f>
        <v>0</v>
      </c>
      <c r="AG48" s="1777"/>
      <c r="AH48" s="1790"/>
      <c r="AI48" s="1791"/>
      <c r="AN48" s="1780"/>
      <c r="AO48" s="1833"/>
      <c r="AP48" s="1785" t="s">
        <v>580</v>
      </c>
      <c r="AQ48" s="1786"/>
      <c r="AR48" s="1826" t="e">
        <f t="shared" si="5"/>
        <v>#VALUE!</v>
      </c>
      <c r="AS48" s="1827"/>
      <c r="AT48" s="1828" t="e">
        <f t="shared" si="6"/>
        <v>#VALUE!</v>
      </c>
      <c r="AU48" s="1829"/>
      <c r="AV48" s="1828" t="e">
        <f t="shared" si="7"/>
        <v>#VALUE!</v>
      </c>
      <c r="AW48" s="1829"/>
      <c r="AX48" s="1828" t="e">
        <f t="shared" si="8"/>
        <v>#VALUE!</v>
      </c>
      <c r="AY48" s="1829"/>
      <c r="AZ48" s="1828" t="e">
        <f t="shared" si="9"/>
        <v>#VALUE!</v>
      </c>
      <c r="BA48" s="1829"/>
      <c r="BB48" s="1828" t="e">
        <f t="shared" si="10"/>
        <v>#VALUE!</v>
      </c>
      <c r="BC48" s="1829"/>
      <c r="BD48" s="1828" t="e">
        <f>SUM(AR48:BC48)</f>
        <v>#VALUE!</v>
      </c>
      <c r="BE48" s="1830"/>
    </row>
    <row r="49" spans="1:57" s="156" customFormat="1" ht="21.95" customHeight="1">
      <c r="A49" s="1778">
        <v>7</v>
      </c>
      <c r="B49" s="1781" t="s">
        <v>506</v>
      </c>
      <c r="C49" s="1782"/>
      <c r="D49" s="1757"/>
      <c r="E49" s="1758"/>
      <c r="F49" s="1751"/>
      <c r="G49" s="1751"/>
      <c r="H49" s="1751"/>
      <c r="I49" s="1751"/>
      <c r="J49" s="1751"/>
      <c r="K49" s="1751"/>
      <c r="L49" s="1751"/>
      <c r="M49" s="1751"/>
      <c r="N49" s="1736"/>
      <c r="O49" s="1736"/>
      <c r="P49" s="1755">
        <f>SUM(D49:O49)</f>
        <v>0</v>
      </c>
      <c r="Q49" s="1756"/>
      <c r="R49" s="1757"/>
      <c r="S49" s="1758"/>
      <c r="T49" s="1751"/>
      <c r="U49" s="1751"/>
      <c r="V49" s="1736"/>
      <c r="W49" s="1736"/>
      <c r="X49" s="1759"/>
      <c r="Y49" s="1760"/>
      <c r="Z49" s="1759"/>
      <c r="AA49" s="1760"/>
      <c r="AB49" s="1736"/>
      <c r="AC49" s="1736"/>
      <c r="AD49" s="1755">
        <f>SUM(R49:AC49)</f>
        <v>0</v>
      </c>
      <c r="AE49" s="1756"/>
      <c r="AF49" s="1772">
        <f>P49-AD49</f>
        <v>0</v>
      </c>
      <c r="AG49" s="1773"/>
      <c r="AH49" s="1788" t="s">
        <v>513</v>
      </c>
      <c r="AI49" s="1789"/>
      <c r="AN49" s="1778">
        <v>7</v>
      </c>
      <c r="AO49" s="1831">
        <f>B13</f>
        <v>0</v>
      </c>
      <c r="AP49" s="1781" t="s">
        <v>506</v>
      </c>
      <c r="AQ49" s="1782"/>
      <c r="AR49" s="1794">
        <f t="shared" si="5"/>
        <v>0</v>
      </c>
      <c r="AS49" s="1795"/>
      <c r="AT49" s="1796">
        <f t="shared" si="6"/>
        <v>0</v>
      </c>
      <c r="AU49" s="1796"/>
      <c r="AV49" s="1796">
        <f t="shared" si="7"/>
        <v>0</v>
      </c>
      <c r="AW49" s="1796"/>
      <c r="AX49" s="1796">
        <f t="shared" si="8"/>
        <v>0</v>
      </c>
      <c r="AY49" s="1796"/>
      <c r="AZ49" s="1796">
        <f t="shared" si="9"/>
        <v>0</v>
      </c>
      <c r="BA49" s="1796"/>
      <c r="BB49" s="1755">
        <f t="shared" si="10"/>
        <v>0</v>
      </c>
      <c r="BC49" s="1755"/>
      <c r="BD49" s="1755">
        <f>SUM(AR49:BC49)</f>
        <v>0</v>
      </c>
      <c r="BE49" s="1773"/>
    </row>
    <row r="50" spans="1:57" s="156" customFormat="1" ht="21.95" customHeight="1">
      <c r="A50" s="1779"/>
      <c r="B50" s="1723" t="s">
        <v>507</v>
      </c>
      <c r="C50" s="1724"/>
      <c r="D50" s="1725"/>
      <c r="E50" s="1726"/>
      <c r="F50" s="1727"/>
      <c r="G50" s="1727"/>
      <c r="H50" s="1727"/>
      <c r="I50" s="1727"/>
      <c r="J50" s="1727"/>
      <c r="K50" s="1727"/>
      <c r="L50" s="1727"/>
      <c r="M50" s="1727"/>
      <c r="N50" s="1743"/>
      <c r="O50" s="1743"/>
      <c r="P50" s="1761" t="s">
        <v>430</v>
      </c>
      <c r="Q50" s="1762"/>
      <c r="R50" s="1725"/>
      <c r="S50" s="1726"/>
      <c r="T50" s="1727"/>
      <c r="U50" s="1727"/>
      <c r="V50" s="1743"/>
      <c r="W50" s="1743"/>
      <c r="X50" s="1726"/>
      <c r="Y50" s="1744"/>
      <c r="Z50" s="1726"/>
      <c r="AA50" s="1744"/>
      <c r="AB50" s="1743"/>
      <c r="AC50" s="1743"/>
      <c r="AD50" s="1761" t="s">
        <v>430</v>
      </c>
      <c r="AE50" s="1762"/>
      <c r="AF50" s="1763" t="s">
        <v>430</v>
      </c>
      <c r="AG50" s="1764"/>
      <c r="AH50" s="1765"/>
      <c r="AI50" s="1766"/>
      <c r="AN50" s="1779"/>
      <c r="AO50" s="1832"/>
      <c r="AP50" s="1723" t="s">
        <v>507</v>
      </c>
      <c r="AQ50" s="1724"/>
      <c r="AR50" s="1739">
        <f t="shared" si="5"/>
        <v>0</v>
      </c>
      <c r="AS50" s="1740"/>
      <c r="AT50" s="1741">
        <f t="shared" si="6"/>
        <v>0</v>
      </c>
      <c r="AU50" s="1741"/>
      <c r="AV50" s="1741">
        <f t="shared" si="7"/>
        <v>0</v>
      </c>
      <c r="AW50" s="1741"/>
      <c r="AX50" s="1741">
        <f t="shared" si="8"/>
        <v>0</v>
      </c>
      <c r="AY50" s="1741"/>
      <c r="AZ50" s="1741">
        <f t="shared" si="9"/>
        <v>0</v>
      </c>
      <c r="BA50" s="1741"/>
      <c r="BB50" s="1801">
        <f t="shared" si="10"/>
        <v>0</v>
      </c>
      <c r="BC50" s="1801"/>
      <c r="BD50" s="1761" t="s">
        <v>430</v>
      </c>
      <c r="BE50" s="1764"/>
    </row>
    <row r="51" spans="1:57" s="156" customFormat="1" ht="21.95" customHeight="1">
      <c r="A51" s="1779"/>
      <c r="B51" s="1737" t="s">
        <v>579</v>
      </c>
      <c r="C51" s="1738"/>
      <c r="D51" s="1739" t="str">
        <f>IF(D50=0," ",D50*$W$5)</f>
        <v xml:space="preserve"> </v>
      </c>
      <c r="E51" s="1740"/>
      <c r="F51" s="1741" t="str">
        <f>IF(F50=0," ",F50*$W$6)</f>
        <v xml:space="preserve"> </v>
      </c>
      <c r="G51" s="1741"/>
      <c r="H51" s="1742" t="str">
        <f>IF(H50=0," ",H50*$W$7)</f>
        <v xml:space="preserve"> </v>
      </c>
      <c r="I51" s="1740"/>
      <c r="J51" s="1741" t="str">
        <f>IF(J50=0," ",J50*$W$10*1000)</f>
        <v xml:space="preserve"> </v>
      </c>
      <c r="K51" s="1741"/>
      <c r="L51" s="1741" t="str">
        <f>IF(L50=0," ",L50*$W$11*1000)</f>
        <v xml:space="preserve"> </v>
      </c>
      <c r="M51" s="1741"/>
      <c r="N51" s="1745" t="str">
        <f>IF(N50=0,"",0)</f>
        <v/>
      </c>
      <c r="O51" s="1746"/>
      <c r="P51" s="1741">
        <f>SUM(D51:O51)</f>
        <v>0</v>
      </c>
      <c r="Q51" s="1767"/>
      <c r="R51" s="1739" t="str">
        <f>IF(R50=0," ",R50*$W$5)</f>
        <v xml:space="preserve"> </v>
      </c>
      <c r="S51" s="1740"/>
      <c r="T51" s="1741" t="str">
        <f>IF(T50=0," ",T50*$W$6)</f>
        <v xml:space="preserve"> </v>
      </c>
      <c r="U51" s="1741"/>
      <c r="V51" s="1742" t="str">
        <f>IF(V50=0," ",V50*$W$7)</f>
        <v xml:space="preserve"> </v>
      </c>
      <c r="W51" s="1740"/>
      <c r="X51" s="1741" t="str">
        <f>IF(X50=0," ",X50*$W$10*1000)</f>
        <v xml:space="preserve"> </v>
      </c>
      <c r="Y51" s="1741"/>
      <c r="Z51" s="1741" t="str">
        <f>IF(Z50=0," ",Z50*$W$11*1000)</f>
        <v xml:space="preserve"> </v>
      </c>
      <c r="AA51" s="1741"/>
      <c r="AB51" s="1745" t="str">
        <f>IF(AB50=0,"",0)</f>
        <v/>
      </c>
      <c r="AC51" s="1746"/>
      <c r="AD51" s="1741">
        <f>SUM(R51:AC51)</f>
        <v>0</v>
      </c>
      <c r="AE51" s="1767"/>
      <c r="AF51" s="1768">
        <f>P51-AD51</f>
        <v>0</v>
      </c>
      <c r="AG51" s="1769"/>
      <c r="AH51" s="1770" t="s">
        <v>514</v>
      </c>
      <c r="AI51" s="1771"/>
      <c r="AN51" s="1779"/>
      <c r="AO51" s="1832"/>
      <c r="AP51" s="1737" t="s">
        <v>579</v>
      </c>
      <c r="AQ51" s="1738"/>
      <c r="AR51" s="1739" t="e">
        <f t="shared" si="5"/>
        <v>#VALUE!</v>
      </c>
      <c r="AS51" s="1740"/>
      <c r="AT51" s="1741" t="e">
        <f t="shared" si="6"/>
        <v>#VALUE!</v>
      </c>
      <c r="AU51" s="1741"/>
      <c r="AV51" s="1742" t="e">
        <f t="shared" si="7"/>
        <v>#VALUE!</v>
      </c>
      <c r="AW51" s="1740"/>
      <c r="AX51" s="1741" t="e">
        <f t="shared" si="8"/>
        <v>#VALUE!</v>
      </c>
      <c r="AY51" s="1741"/>
      <c r="AZ51" s="1741" t="e">
        <f t="shared" si="9"/>
        <v>#VALUE!</v>
      </c>
      <c r="BA51" s="1741"/>
      <c r="BB51" s="1740" t="e">
        <f t="shared" si="10"/>
        <v>#VALUE!</v>
      </c>
      <c r="BC51" s="1742"/>
      <c r="BD51" s="1741" t="e">
        <f>SUM(AR51:BC51)</f>
        <v>#VALUE!</v>
      </c>
      <c r="BE51" s="1769"/>
    </row>
    <row r="52" spans="1:57" s="156" customFormat="1" ht="21.95" customHeight="1">
      <c r="A52" s="1780"/>
      <c r="B52" s="1785" t="s">
        <v>580</v>
      </c>
      <c r="C52" s="1786"/>
      <c r="D52" s="1783" t="str">
        <f>IF(D50=0," ",D50*$Y$5)</f>
        <v xml:space="preserve"> </v>
      </c>
      <c r="E52" s="1784"/>
      <c r="F52" s="1752" t="str">
        <f>IF(F50=0," ",F50*$Y$5)</f>
        <v xml:space="preserve"> </v>
      </c>
      <c r="G52" s="1754"/>
      <c r="H52" s="1752" t="str">
        <f>IF(H50=0," ",H50*$Y$7)</f>
        <v xml:space="preserve"> </v>
      </c>
      <c r="I52" s="1754"/>
      <c r="J52" s="1752" t="str">
        <f>IF(J50=0," ",J50*$Y$10*1000)</f>
        <v xml:space="preserve"> </v>
      </c>
      <c r="K52" s="1754"/>
      <c r="L52" s="1752" t="str">
        <f>IF(L50=0," ",L50*$Y$11*1000)</f>
        <v xml:space="preserve"> </v>
      </c>
      <c r="M52" s="1754"/>
      <c r="N52" s="1752" t="str">
        <f>IF(N50=0,"",N50*($Y$8+$Y$9))</f>
        <v/>
      </c>
      <c r="O52" s="1754"/>
      <c r="P52" s="1752">
        <f>SUM(D52:O52)</f>
        <v>0</v>
      </c>
      <c r="Q52" s="1753"/>
      <c r="R52" s="1783" t="str">
        <f>IF(R50=0," ",R50*$Y$5)</f>
        <v xml:space="preserve"> </v>
      </c>
      <c r="S52" s="1784"/>
      <c r="T52" s="1752" t="str">
        <f>IF(T50=0," ",T50*$Y$5)</f>
        <v xml:space="preserve"> </v>
      </c>
      <c r="U52" s="1754"/>
      <c r="V52" s="1752" t="str">
        <f>IF(V50=0," ",V50*$Y$7)</f>
        <v xml:space="preserve"> </v>
      </c>
      <c r="W52" s="1754"/>
      <c r="X52" s="1752" t="str">
        <f>IF(X50=0," ",X50*$Y$10*1000)</f>
        <v xml:space="preserve"> </v>
      </c>
      <c r="Y52" s="1754"/>
      <c r="Z52" s="1752" t="str">
        <f>IF(Z50=0," ",Z50*$Y$11*1000)</f>
        <v xml:space="preserve"> </v>
      </c>
      <c r="AA52" s="1754"/>
      <c r="AB52" s="1752" t="str">
        <f>IF(AB50=0,"",AB50*($Y$8+$Y$9))</f>
        <v/>
      </c>
      <c r="AC52" s="1754"/>
      <c r="AD52" s="1752">
        <f>SUM(R52:AC52)</f>
        <v>0</v>
      </c>
      <c r="AE52" s="1753"/>
      <c r="AF52" s="1776">
        <f>P52-AD52</f>
        <v>0</v>
      </c>
      <c r="AG52" s="1777"/>
      <c r="AH52" s="1790"/>
      <c r="AI52" s="1791"/>
      <c r="AN52" s="1780"/>
      <c r="AO52" s="1833"/>
      <c r="AP52" s="1785" t="s">
        <v>580</v>
      </c>
      <c r="AQ52" s="1786"/>
      <c r="AR52" s="1826" t="e">
        <f t="shared" si="5"/>
        <v>#VALUE!</v>
      </c>
      <c r="AS52" s="1827"/>
      <c r="AT52" s="1828" t="e">
        <f t="shared" si="6"/>
        <v>#VALUE!</v>
      </c>
      <c r="AU52" s="1829"/>
      <c r="AV52" s="1828" t="e">
        <f t="shared" si="7"/>
        <v>#VALUE!</v>
      </c>
      <c r="AW52" s="1829"/>
      <c r="AX52" s="1828" t="e">
        <f t="shared" si="8"/>
        <v>#VALUE!</v>
      </c>
      <c r="AY52" s="1829"/>
      <c r="AZ52" s="1828" t="e">
        <f t="shared" si="9"/>
        <v>#VALUE!</v>
      </c>
      <c r="BA52" s="1829"/>
      <c r="BB52" s="1828" t="e">
        <f t="shared" si="10"/>
        <v>#VALUE!</v>
      </c>
      <c r="BC52" s="1829"/>
      <c r="BD52" s="1828" t="e">
        <f>SUM(AR52:BC52)</f>
        <v>#VALUE!</v>
      </c>
      <c r="BE52" s="1830"/>
    </row>
    <row r="53" spans="1:57" s="156" customFormat="1" ht="21.95" customHeight="1">
      <c r="A53" s="1778">
        <v>8</v>
      </c>
      <c r="B53" s="1781" t="s">
        <v>506</v>
      </c>
      <c r="C53" s="1782"/>
      <c r="D53" s="1794"/>
      <c r="E53" s="1795"/>
      <c r="F53" s="1796"/>
      <c r="G53" s="1796"/>
      <c r="H53" s="1796"/>
      <c r="I53" s="1796"/>
      <c r="J53" s="1796"/>
      <c r="K53" s="1796"/>
      <c r="L53" s="1796"/>
      <c r="M53" s="1796"/>
      <c r="N53" s="1755"/>
      <c r="O53" s="1755"/>
      <c r="P53" s="1755">
        <f>SUM(D53:O53)</f>
        <v>0</v>
      </c>
      <c r="Q53" s="1756"/>
      <c r="R53" s="1757"/>
      <c r="S53" s="1758"/>
      <c r="T53" s="1751"/>
      <c r="U53" s="1751"/>
      <c r="V53" s="1736"/>
      <c r="W53" s="1736"/>
      <c r="X53" s="1759"/>
      <c r="Y53" s="1760"/>
      <c r="Z53" s="1759"/>
      <c r="AA53" s="1760"/>
      <c r="AB53" s="1736"/>
      <c r="AC53" s="1736"/>
      <c r="AD53" s="1755">
        <f>SUM(R53:AC53)</f>
        <v>0</v>
      </c>
      <c r="AE53" s="1756"/>
      <c r="AF53" s="1772">
        <f>P53-AD53</f>
        <v>0</v>
      </c>
      <c r="AG53" s="1773"/>
      <c r="AH53" s="1788" t="s">
        <v>513</v>
      </c>
      <c r="AI53" s="1789"/>
      <c r="AN53" s="1778">
        <v>8</v>
      </c>
      <c r="AO53" s="1831">
        <f>B14</f>
        <v>0</v>
      </c>
      <c r="AP53" s="1781" t="s">
        <v>506</v>
      </c>
      <c r="AQ53" s="1782"/>
      <c r="AR53" s="1794">
        <f t="shared" si="5"/>
        <v>0</v>
      </c>
      <c r="AS53" s="1795"/>
      <c r="AT53" s="1796">
        <f t="shared" si="6"/>
        <v>0</v>
      </c>
      <c r="AU53" s="1796"/>
      <c r="AV53" s="1796">
        <f t="shared" si="7"/>
        <v>0</v>
      </c>
      <c r="AW53" s="1796"/>
      <c r="AX53" s="1796">
        <f t="shared" si="8"/>
        <v>0</v>
      </c>
      <c r="AY53" s="1796"/>
      <c r="AZ53" s="1796">
        <f t="shared" si="9"/>
        <v>0</v>
      </c>
      <c r="BA53" s="1796"/>
      <c r="BB53" s="1755">
        <f t="shared" si="10"/>
        <v>0</v>
      </c>
      <c r="BC53" s="1755"/>
      <c r="BD53" s="1755">
        <f>SUM(AR53:BC53)</f>
        <v>0</v>
      </c>
      <c r="BE53" s="1773"/>
    </row>
    <row r="54" spans="1:57" s="156" customFormat="1" ht="21.95" customHeight="1">
      <c r="A54" s="1779"/>
      <c r="B54" s="1723" t="s">
        <v>507</v>
      </c>
      <c r="C54" s="1724"/>
      <c r="D54" s="1725"/>
      <c r="E54" s="1726"/>
      <c r="F54" s="1727"/>
      <c r="G54" s="1727"/>
      <c r="H54" s="1727"/>
      <c r="I54" s="1727"/>
      <c r="J54" s="1727"/>
      <c r="K54" s="1727"/>
      <c r="L54" s="1727"/>
      <c r="M54" s="1727"/>
      <c r="N54" s="1743"/>
      <c r="O54" s="1743"/>
      <c r="P54" s="1761" t="s">
        <v>430</v>
      </c>
      <c r="Q54" s="1762"/>
      <c r="R54" s="1725"/>
      <c r="S54" s="1726"/>
      <c r="T54" s="1727"/>
      <c r="U54" s="1727"/>
      <c r="V54" s="1743"/>
      <c r="W54" s="1743"/>
      <c r="X54" s="1726"/>
      <c r="Y54" s="1744"/>
      <c r="Z54" s="1726"/>
      <c r="AA54" s="1744"/>
      <c r="AB54" s="1743"/>
      <c r="AC54" s="1743"/>
      <c r="AD54" s="1761" t="s">
        <v>430</v>
      </c>
      <c r="AE54" s="1762"/>
      <c r="AF54" s="1763" t="s">
        <v>430</v>
      </c>
      <c r="AG54" s="1764"/>
      <c r="AH54" s="1765"/>
      <c r="AI54" s="1766"/>
      <c r="AN54" s="1779"/>
      <c r="AO54" s="1832"/>
      <c r="AP54" s="1723" t="s">
        <v>507</v>
      </c>
      <c r="AQ54" s="1724"/>
      <c r="AR54" s="1739">
        <f t="shared" si="5"/>
        <v>0</v>
      </c>
      <c r="AS54" s="1740"/>
      <c r="AT54" s="1741">
        <f t="shared" si="6"/>
        <v>0</v>
      </c>
      <c r="AU54" s="1741"/>
      <c r="AV54" s="1741">
        <f t="shared" si="7"/>
        <v>0</v>
      </c>
      <c r="AW54" s="1741"/>
      <c r="AX54" s="1741">
        <f t="shared" si="8"/>
        <v>0</v>
      </c>
      <c r="AY54" s="1741"/>
      <c r="AZ54" s="1741">
        <f t="shared" si="9"/>
        <v>0</v>
      </c>
      <c r="BA54" s="1741"/>
      <c r="BB54" s="1801">
        <f t="shared" si="10"/>
        <v>0</v>
      </c>
      <c r="BC54" s="1801"/>
      <c r="BD54" s="1761" t="s">
        <v>430</v>
      </c>
      <c r="BE54" s="1764"/>
    </row>
    <row r="55" spans="1:57" s="156" customFormat="1" ht="21.95" customHeight="1">
      <c r="A55" s="1779"/>
      <c r="B55" s="1737" t="s">
        <v>579</v>
      </c>
      <c r="C55" s="1738"/>
      <c r="D55" s="1739" t="str">
        <f>IF(D54=0," ",D54*$W$5)</f>
        <v xml:space="preserve"> </v>
      </c>
      <c r="E55" s="1740"/>
      <c r="F55" s="1741" t="str">
        <f>IF(F54=0," ",F54*$W$6)</f>
        <v xml:space="preserve"> </v>
      </c>
      <c r="G55" s="1741"/>
      <c r="H55" s="1742" t="str">
        <f>IF(H54=0," ",H54*$W$7)</f>
        <v xml:space="preserve"> </v>
      </c>
      <c r="I55" s="1740"/>
      <c r="J55" s="1741" t="str">
        <f>IF(J54=0," ",J54*$W$10*1000)</f>
        <v xml:space="preserve"> </v>
      </c>
      <c r="K55" s="1741"/>
      <c r="L55" s="1741" t="str">
        <f>IF(L54=0," ",L54*$W$11*1000)</f>
        <v xml:space="preserve"> </v>
      </c>
      <c r="M55" s="1741"/>
      <c r="N55" s="1745" t="str">
        <f>IF(N54=0,"",0)</f>
        <v/>
      </c>
      <c r="O55" s="1746"/>
      <c r="P55" s="1741">
        <f>SUM(D55:O55)</f>
        <v>0</v>
      </c>
      <c r="Q55" s="1767"/>
      <c r="R55" s="1739" t="str">
        <f>IF(R54=0," ",R54*$W$5)</f>
        <v xml:space="preserve"> </v>
      </c>
      <c r="S55" s="1740"/>
      <c r="T55" s="1741" t="str">
        <f>IF(T54=0," ",T54*$W$6)</f>
        <v xml:space="preserve"> </v>
      </c>
      <c r="U55" s="1741"/>
      <c r="V55" s="1742" t="str">
        <f>IF(V54=0," ",V54*$W$7)</f>
        <v xml:space="preserve"> </v>
      </c>
      <c r="W55" s="1740"/>
      <c r="X55" s="1741" t="str">
        <f>IF(X54=0," ",X54*$W$10*1000)</f>
        <v xml:space="preserve"> </v>
      </c>
      <c r="Y55" s="1741"/>
      <c r="Z55" s="1741" t="str">
        <f>IF(Z54=0," ",Z54*$W$11*1000)</f>
        <v xml:space="preserve"> </v>
      </c>
      <c r="AA55" s="1741"/>
      <c r="AB55" s="1745" t="str">
        <f>IF(AB54=0,"",0)</f>
        <v/>
      </c>
      <c r="AC55" s="1746"/>
      <c r="AD55" s="1741">
        <f>SUM(R55:AC55)</f>
        <v>0</v>
      </c>
      <c r="AE55" s="1767"/>
      <c r="AF55" s="1768">
        <f>P55-AD55</f>
        <v>0</v>
      </c>
      <c r="AG55" s="1769"/>
      <c r="AH55" s="1770" t="s">
        <v>514</v>
      </c>
      <c r="AI55" s="1771"/>
      <c r="AN55" s="1779"/>
      <c r="AO55" s="1832"/>
      <c r="AP55" s="1737" t="s">
        <v>579</v>
      </c>
      <c r="AQ55" s="1738"/>
      <c r="AR55" s="1739" t="e">
        <f t="shared" si="5"/>
        <v>#VALUE!</v>
      </c>
      <c r="AS55" s="1740"/>
      <c r="AT55" s="1741" t="e">
        <f t="shared" si="6"/>
        <v>#VALUE!</v>
      </c>
      <c r="AU55" s="1741"/>
      <c r="AV55" s="1742" t="e">
        <f t="shared" si="7"/>
        <v>#VALUE!</v>
      </c>
      <c r="AW55" s="1740"/>
      <c r="AX55" s="1741" t="e">
        <f t="shared" si="8"/>
        <v>#VALUE!</v>
      </c>
      <c r="AY55" s="1741"/>
      <c r="AZ55" s="1741" t="e">
        <f t="shared" si="9"/>
        <v>#VALUE!</v>
      </c>
      <c r="BA55" s="1741"/>
      <c r="BB55" s="1740" t="e">
        <f t="shared" si="10"/>
        <v>#VALUE!</v>
      </c>
      <c r="BC55" s="1742"/>
      <c r="BD55" s="1741" t="e">
        <f>SUM(AR55:BC55)</f>
        <v>#VALUE!</v>
      </c>
      <c r="BE55" s="1769"/>
    </row>
    <row r="56" spans="1:57" s="156" customFormat="1" ht="21.95" customHeight="1">
      <c r="A56" s="1780"/>
      <c r="B56" s="1785" t="s">
        <v>580</v>
      </c>
      <c r="C56" s="1786"/>
      <c r="D56" s="1783" t="str">
        <f>IF(D54=0," ",D54*$Y$5)</f>
        <v xml:space="preserve"> </v>
      </c>
      <c r="E56" s="1784"/>
      <c r="F56" s="1752" t="str">
        <f>IF(F54=0," ",F54*$Y$5)</f>
        <v xml:space="preserve"> </v>
      </c>
      <c r="G56" s="1754"/>
      <c r="H56" s="1752" t="str">
        <f>IF(H54=0," ",H54*$Y$7)</f>
        <v xml:space="preserve"> </v>
      </c>
      <c r="I56" s="1754"/>
      <c r="J56" s="1752" t="str">
        <f>IF(J54=0," ",J54*$Y$10*1000)</f>
        <v xml:space="preserve"> </v>
      </c>
      <c r="K56" s="1754"/>
      <c r="L56" s="1752" t="str">
        <f>IF(L54=0," ",L54*$Y$11*1000)</f>
        <v xml:space="preserve"> </v>
      </c>
      <c r="M56" s="1754"/>
      <c r="N56" s="1752" t="str">
        <f>IF(N54=0,"",N54*($Y$8+$Y$9))</f>
        <v/>
      </c>
      <c r="O56" s="1754"/>
      <c r="P56" s="1752">
        <f>SUM(D56:O56)</f>
        <v>0</v>
      </c>
      <c r="Q56" s="1753"/>
      <c r="R56" s="1783" t="str">
        <f>IF(R54=0," ",R54*$Y$5)</f>
        <v xml:space="preserve"> </v>
      </c>
      <c r="S56" s="1784"/>
      <c r="T56" s="1752" t="str">
        <f>IF(T54=0," ",T54*$Y$5)</f>
        <v xml:space="preserve"> </v>
      </c>
      <c r="U56" s="1754"/>
      <c r="V56" s="1752" t="str">
        <f>IF(V54=0," ",V54*$Y$7)</f>
        <v xml:space="preserve"> </v>
      </c>
      <c r="W56" s="1754"/>
      <c r="X56" s="1752" t="str">
        <f>IF(X54=0," ",X54*$Y$10*1000)</f>
        <v xml:space="preserve"> </v>
      </c>
      <c r="Y56" s="1754"/>
      <c r="Z56" s="1752" t="str">
        <f>IF(Z54=0," ",Z54*$Y$11*1000)</f>
        <v xml:space="preserve"> </v>
      </c>
      <c r="AA56" s="1754"/>
      <c r="AB56" s="1752" t="str">
        <f>IF(AB54=0,"",AB54*($Y$8+$Y$9))</f>
        <v/>
      </c>
      <c r="AC56" s="1754"/>
      <c r="AD56" s="1752">
        <f>SUM(R56:AC56)</f>
        <v>0</v>
      </c>
      <c r="AE56" s="1753"/>
      <c r="AF56" s="1776">
        <f>P56-AD56</f>
        <v>0</v>
      </c>
      <c r="AG56" s="1777"/>
      <c r="AH56" s="1790"/>
      <c r="AI56" s="1791"/>
      <c r="AN56" s="1780"/>
      <c r="AO56" s="1833"/>
      <c r="AP56" s="1785" t="s">
        <v>580</v>
      </c>
      <c r="AQ56" s="1786"/>
      <c r="AR56" s="1826" t="e">
        <f t="shared" si="5"/>
        <v>#VALUE!</v>
      </c>
      <c r="AS56" s="1827"/>
      <c r="AT56" s="1828" t="e">
        <f t="shared" si="6"/>
        <v>#VALUE!</v>
      </c>
      <c r="AU56" s="1829"/>
      <c r="AV56" s="1828" t="e">
        <f t="shared" si="7"/>
        <v>#VALUE!</v>
      </c>
      <c r="AW56" s="1829"/>
      <c r="AX56" s="1828" t="e">
        <f t="shared" si="8"/>
        <v>#VALUE!</v>
      </c>
      <c r="AY56" s="1829"/>
      <c r="AZ56" s="1828" t="e">
        <f t="shared" si="9"/>
        <v>#VALUE!</v>
      </c>
      <c r="BA56" s="1829"/>
      <c r="BB56" s="1828" t="e">
        <f t="shared" si="10"/>
        <v>#VALUE!</v>
      </c>
      <c r="BC56" s="1829"/>
      <c r="BD56" s="1828" t="e">
        <f>SUM(AR56:BC56)</f>
        <v>#VALUE!</v>
      </c>
      <c r="BE56" s="1830"/>
    </row>
    <row r="57" spans="1:57" s="156" customFormat="1" ht="21.95" customHeight="1">
      <c r="A57" s="1778">
        <v>9</v>
      </c>
      <c r="B57" s="1781" t="s">
        <v>506</v>
      </c>
      <c r="C57" s="1782"/>
      <c r="D57" s="1757"/>
      <c r="E57" s="1758"/>
      <c r="F57" s="1751"/>
      <c r="G57" s="1751"/>
      <c r="H57" s="1751"/>
      <c r="I57" s="1751"/>
      <c r="J57" s="1751"/>
      <c r="K57" s="1751"/>
      <c r="L57" s="1751"/>
      <c r="M57" s="1751"/>
      <c r="N57" s="1736"/>
      <c r="O57" s="1736"/>
      <c r="P57" s="1755">
        <f>SUM(D57:O57)</f>
        <v>0</v>
      </c>
      <c r="Q57" s="1756"/>
      <c r="R57" s="1757"/>
      <c r="S57" s="1758"/>
      <c r="T57" s="1751"/>
      <c r="U57" s="1751"/>
      <c r="V57" s="1736"/>
      <c r="W57" s="1736"/>
      <c r="X57" s="1759"/>
      <c r="Y57" s="1760"/>
      <c r="Z57" s="1759"/>
      <c r="AA57" s="1760"/>
      <c r="AB57" s="1736"/>
      <c r="AC57" s="1736"/>
      <c r="AD57" s="1755">
        <f>SUM(R57:AC57)</f>
        <v>0</v>
      </c>
      <c r="AE57" s="1756"/>
      <c r="AF57" s="1772">
        <f>P57-AD57</f>
        <v>0</v>
      </c>
      <c r="AG57" s="1773"/>
      <c r="AH57" s="1788" t="s">
        <v>513</v>
      </c>
      <c r="AI57" s="1789"/>
      <c r="AN57" s="1778">
        <v>9</v>
      </c>
      <c r="AO57" s="1831">
        <f>B15</f>
        <v>0</v>
      </c>
      <c r="AP57" s="1781" t="s">
        <v>506</v>
      </c>
      <c r="AQ57" s="1782"/>
      <c r="AR57" s="1794">
        <f t="shared" si="5"/>
        <v>0</v>
      </c>
      <c r="AS57" s="1795"/>
      <c r="AT57" s="1796">
        <f t="shared" si="6"/>
        <v>0</v>
      </c>
      <c r="AU57" s="1796"/>
      <c r="AV57" s="1796">
        <f t="shared" si="7"/>
        <v>0</v>
      </c>
      <c r="AW57" s="1796"/>
      <c r="AX57" s="1796">
        <f t="shared" si="8"/>
        <v>0</v>
      </c>
      <c r="AY57" s="1796"/>
      <c r="AZ57" s="1796">
        <f t="shared" si="9"/>
        <v>0</v>
      </c>
      <c r="BA57" s="1796"/>
      <c r="BB57" s="1755">
        <f t="shared" si="10"/>
        <v>0</v>
      </c>
      <c r="BC57" s="1755"/>
      <c r="BD57" s="1755">
        <f>SUM(AR57:BC57)</f>
        <v>0</v>
      </c>
      <c r="BE57" s="1773"/>
    </row>
    <row r="58" spans="1:57" s="156" customFormat="1" ht="21.95" customHeight="1">
      <c r="A58" s="1779"/>
      <c r="B58" s="1723" t="s">
        <v>507</v>
      </c>
      <c r="C58" s="1724"/>
      <c r="D58" s="1725"/>
      <c r="E58" s="1726"/>
      <c r="F58" s="1727"/>
      <c r="G58" s="1727"/>
      <c r="H58" s="1727"/>
      <c r="I58" s="1727"/>
      <c r="J58" s="1727"/>
      <c r="K58" s="1727"/>
      <c r="L58" s="1727"/>
      <c r="M58" s="1727"/>
      <c r="N58" s="1743"/>
      <c r="O58" s="1743"/>
      <c r="P58" s="1761" t="s">
        <v>430</v>
      </c>
      <c r="Q58" s="1762"/>
      <c r="R58" s="1725"/>
      <c r="S58" s="1726"/>
      <c r="T58" s="1727"/>
      <c r="U58" s="1727"/>
      <c r="V58" s="1743"/>
      <c r="W58" s="1743"/>
      <c r="X58" s="1726"/>
      <c r="Y58" s="1744"/>
      <c r="Z58" s="1726"/>
      <c r="AA58" s="1744"/>
      <c r="AB58" s="1743"/>
      <c r="AC58" s="1743"/>
      <c r="AD58" s="1761" t="s">
        <v>430</v>
      </c>
      <c r="AE58" s="1762"/>
      <c r="AF58" s="1763" t="s">
        <v>430</v>
      </c>
      <c r="AG58" s="1764"/>
      <c r="AH58" s="1765"/>
      <c r="AI58" s="1766"/>
      <c r="AN58" s="1779"/>
      <c r="AO58" s="1832"/>
      <c r="AP58" s="1723" t="s">
        <v>507</v>
      </c>
      <c r="AQ58" s="1724"/>
      <c r="AR58" s="1739">
        <f t="shared" si="5"/>
        <v>0</v>
      </c>
      <c r="AS58" s="1740"/>
      <c r="AT58" s="1741">
        <f t="shared" si="6"/>
        <v>0</v>
      </c>
      <c r="AU58" s="1741"/>
      <c r="AV58" s="1741">
        <f t="shared" si="7"/>
        <v>0</v>
      </c>
      <c r="AW58" s="1741"/>
      <c r="AX58" s="1741">
        <f t="shared" si="8"/>
        <v>0</v>
      </c>
      <c r="AY58" s="1741"/>
      <c r="AZ58" s="1741">
        <f t="shared" si="9"/>
        <v>0</v>
      </c>
      <c r="BA58" s="1741"/>
      <c r="BB58" s="1801">
        <f t="shared" si="10"/>
        <v>0</v>
      </c>
      <c r="BC58" s="1801"/>
      <c r="BD58" s="1761" t="s">
        <v>430</v>
      </c>
      <c r="BE58" s="1764"/>
    </row>
    <row r="59" spans="1:57" s="156" customFormat="1" ht="21.95" customHeight="1">
      <c r="A59" s="1779"/>
      <c r="B59" s="1737" t="s">
        <v>579</v>
      </c>
      <c r="C59" s="1738"/>
      <c r="D59" s="1739" t="str">
        <f>IF(D58=0," ",D58*$W$5)</f>
        <v xml:space="preserve"> </v>
      </c>
      <c r="E59" s="1740"/>
      <c r="F59" s="1741" t="str">
        <f>IF(F58=0," ",F58*$W$6)</f>
        <v xml:space="preserve"> </v>
      </c>
      <c r="G59" s="1741"/>
      <c r="H59" s="1742" t="str">
        <f>IF(H58=0," ",H58*$W$7)</f>
        <v xml:space="preserve"> </v>
      </c>
      <c r="I59" s="1740"/>
      <c r="J59" s="1741" t="str">
        <f>IF(J58=0," ",J58*$W$10*1000)</f>
        <v xml:space="preserve"> </v>
      </c>
      <c r="K59" s="1741"/>
      <c r="L59" s="1741" t="str">
        <f>IF(L58=0," ",L58*$W$11*1000)</f>
        <v xml:space="preserve"> </v>
      </c>
      <c r="M59" s="1741"/>
      <c r="N59" s="1745" t="str">
        <f>IF(N58=0,"",0)</f>
        <v/>
      </c>
      <c r="O59" s="1746"/>
      <c r="P59" s="1741">
        <f>SUM(D59:O59)</f>
        <v>0</v>
      </c>
      <c r="Q59" s="1767"/>
      <c r="R59" s="1739" t="str">
        <f>IF(R58=0," ",R58*$W$5)</f>
        <v xml:space="preserve"> </v>
      </c>
      <c r="S59" s="1740"/>
      <c r="T59" s="1741" t="str">
        <f>IF(T58=0," ",T58*$W$6)</f>
        <v xml:space="preserve"> </v>
      </c>
      <c r="U59" s="1741"/>
      <c r="V59" s="1742" t="str">
        <f>IF(V58=0," ",V58*$W$7)</f>
        <v xml:space="preserve"> </v>
      </c>
      <c r="W59" s="1740"/>
      <c r="X59" s="1741" t="str">
        <f>IF(X58=0," ",X58*$W$10*1000)</f>
        <v xml:space="preserve"> </v>
      </c>
      <c r="Y59" s="1741"/>
      <c r="Z59" s="1741" t="str">
        <f>IF(Z58=0," ",Z58*$W$11*1000)</f>
        <v xml:space="preserve"> </v>
      </c>
      <c r="AA59" s="1741"/>
      <c r="AB59" s="1745" t="str">
        <f>IF(AB58=0,"",0)</f>
        <v/>
      </c>
      <c r="AC59" s="1746"/>
      <c r="AD59" s="1741">
        <f>SUM(R59:AC59)</f>
        <v>0</v>
      </c>
      <c r="AE59" s="1767"/>
      <c r="AF59" s="1768">
        <f>P59-AD59</f>
        <v>0</v>
      </c>
      <c r="AG59" s="1769"/>
      <c r="AH59" s="1770" t="s">
        <v>514</v>
      </c>
      <c r="AI59" s="1771"/>
      <c r="AN59" s="1779"/>
      <c r="AO59" s="1832"/>
      <c r="AP59" s="1737" t="s">
        <v>579</v>
      </c>
      <c r="AQ59" s="1738"/>
      <c r="AR59" s="1739" t="e">
        <f t="shared" si="5"/>
        <v>#VALUE!</v>
      </c>
      <c r="AS59" s="1740"/>
      <c r="AT59" s="1741" t="e">
        <f t="shared" si="6"/>
        <v>#VALUE!</v>
      </c>
      <c r="AU59" s="1741"/>
      <c r="AV59" s="1742" t="e">
        <f t="shared" si="7"/>
        <v>#VALUE!</v>
      </c>
      <c r="AW59" s="1740"/>
      <c r="AX59" s="1741" t="e">
        <f t="shared" si="8"/>
        <v>#VALUE!</v>
      </c>
      <c r="AY59" s="1741"/>
      <c r="AZ59" s="1741" t="e">
        <f t="shared" si="9"/>
        <v>#VALUE!</v>
      </c>
      <c r="BA59" s="1741"/>
      <c r="BB59" s="1740" t="e">
        <f t="shared" si="10"/>
        <v>#VALUE!</v>
      </c>
      <c r="BC59" s="1742"/>
      <c r="BD59" s="1741" t="e">
        <f>SUM(AR59:BC59)</f>
        <v>#VALUE!</v>
      </c>
      <c r="BE59" s="1769"/>
    </row>
    <row r="60" spans="1:57" s="156" customFormat="1" ht="21.95" customHeight="1">
      <c r="A60" s="1780"/>
      <c r="B60" s="1785" t="s">
        <v>580</v>
      </c>
      <c r="C60" s="1786"/>
      <c r="D60" s="1783" t="str">
        <f>IF(D58=0," ",D58*$Y$5)</f>
        <v xml:space="preserve"> </v>
      </c>
      <c r="E60" s="1784"/>
      <c r="F60" s="1752" t="str">
        <f>IF(F58=0," ",F58*$Y$5)</f>
        <v xml:space="preserve"> </v>
      </c>
      <c r="G60" s="1754"/>
      <c r="H60" s="1752" t="str">
        <f>IF(H58=0," ",H58*$Y$7)</f>
        <v xml:space="preserve"> </v>
      </c>
      <c r="I60" s="1754"/>
      <c r="J60" s="1752" t="str">
        <f>IF(J58=0," ",J58*$Y$10*1000)</f>
        <v xml:space="preserve"> </v>
      </c>
      <c r="K60" s="1754"/>
      <c r="L60" s="1752" t="str">
        <f>IF(L58=0," ",L58*$Y$11*1000)</f>
        <v xml:space="preserve"> </v>
      </c>
      <c r="M60" s="1754"/>
      <c r="N60" s="1752" t="str">
        <f>IF(N58=0,"",N58*($Y$8+$Y$9))</f>
        <v/>
      </c>
      <c r="O60" s="1754"/>
      <c r="P60" s="1752">
        <f>SUM(D60:O60)</f>
        <v>0</v>
      </c>
      <c r="Q60" s="1753"/>
      <c r="R60" s="1783" t="str">
        <f>IF(R58=0," ",R58*$Y$5)</f>
        <v xml:space="preserve"> </v>
      </c>
      <c r="S60" s="1784"/>
      <c r="T60" s="1752" t="str">
        <f>IF(T58=0," ",T58*$Y$5)</f>
        <v xml:space="preserve"> </v>
      </c>
      <c r="U60" s="1754"/>
      <c r="V60" s="1752" t="str">
        <f>IF(V58=0," ",V58*$Y$7)</f>
        <v xml:space="preserve"> </v>
      </c>
      <c r="W60" s="1754"/>
      <c r="X60" s="1752" t="str">
        <f>IF(X58=0," ",X58*$Y$10*1000)</f>
        <v xml:space="preserve"> </v>
      </c>
      <c r="Y60" s="1754"/>
      <c r="Z60" s="1752" t="str">
        <f>IF(Z58=0," ",Z58*$Y$11*1000)</f>
        <v xml:space="preserve"> </v>
      </c>
      <c r="AA60" s="1754"/>
      <c r="AB60" s="1752" t="str">
        <f>IF(AB58=0,"",AB58*($Y$8+$Y$9))</f>
        <v/>
      </c>
      <c r="AC60" s="1754"/>
      <c r="AD60" s="1752">
        <f>SUM(R60:AC60)</f>
        <v>0</v>
      </c>
      <c r="AE60" s="1753"/>
      <c r="AF60" s="1776">
        <f>P60-AD60</f>
        <v>0</v>
      </c>
      <c r="AG60" s="1777"/>
      <c r="AH60" s="1790"/>
      <c r="AI60" s="1791"/>
      <c r="AN60" s="1780"/>
      <c r="AO60" s="1833"/>
      <c r="AP60" s="1785" t="s">
        <v>580</v>
      </c>
      <c r="AQ60" s="1786"/>
      <c r="AR60" s="1826" t="e">
        <f t="shared" si="5"/>
        <v>#VALUE!</v>
      </c>
      <c r="AS60" s="1827"/>
      <c r="AT60" s="1828" t="e">
        <f t="shared" si="6"/>
        <v>#VALUE!</v>
      </c>
      <c r="AU60" s="1829"/>
      <c r="AV60" s="1828" t="e">
        <f t="shared" si="7"/>
        <v>#VALUE!</v>
      </c>
      <c r="AW60" s="1829"/>
      <c r="AX60" s="1828" t="e">
        <f t="shared" si="8"/>
        <v>#VALUE!</v>
      </c>
      <c r="AY60" s="1829"/>
      <c r="AZ60" s="1828" t="e">
        <f t="shared" si="9"/>
        <v>#VALUE!</v>
      </c>
      <c r="BA60" s="1829"/>
      <c r="BB60" s="1828" t="e">
        <f t="shared" si="10"/>
        <v>#VALUE!</v>
      </c>
      <c r="BC60" s="1829"/>
      <c r="BD60" s="1828" t="e">
        <f>SUM(AR60:BC60)</f>
        <v>#VALUE!</v>
      </c>
      <c r="BE60" s="1830"/>
    </row>
    <row r="61" spans="1:57" s="156" customFormat="1" ht="21.95" customHeight="1">
      <c r="A61" s="1778">
        <v>10</v>
      </c>
      <c r="B61" s="1781" t="s">
        <v>506</v>
      </c>
      <c r="C61" s="1782"/>
      <c r="D61" s="1757"/>
      <c r="E61" s="1758"/>
      <c r="F61" s="1751"/>
      <c r="G61" s="1751"/>
      <c r="H61" s="1751"/>
      <c r="I61" s="1751"/>
      <c r="J61" s="1751"/>
      <c r="K61" s="1751"/>
      <c r="L61" s="1751"/>
      <c r="M61" s="1751"/>
      <c r="N61" s="1736"/>
      <c r="O61" s="1736"/>
      <c r="P61" s="1755">
        <f>SUM(D61:O61)</f>
        <v>0</v>
      </c>
      <c r="Q61" s="1756"/>
      <c r="R61" s="1757"/>
      <c r="S61" s="1758"/>
      <c r="T61" s="1751"/>
      <c r="U61" s="1751"/>
      <c r="V61" s="1736"/>
      <c r="W61" s="1736"/>
      <c r="X61" s="1759"/>
      <c r="Y61" s="1760"/>
      <c r="Z61" s="1759"/>
      <c r="AA61" s="1760"/>
      <c r="AB61" s="1736"/>
      <c r="AC61" s="1736"/>
      <c r="AD61" s="1755">
        <f>SUM(R61:AC61)</f>
        <v>0</v>
      </c>
      <c r="AE61" s="1756"/>
      <c r="AF61" s="1772">
        <f>P61-AD61</f>
        <v>0</v>
      </c>
      <c r="AG61" s="1773"/>
      <c r="AH61" s="1788" t="s">
        <v>513</v>
      </c>
      <c r="AI61" s="1789"/>
      <c r="AN61" s="1778">
        <v>10</v>
      </c>
      <c r="AO61" s="1831">
        <f>B16</f>
        <v>0</v>
      </c>
      <c r="AP61" s="1781" t="s">
        <v>506</v>
      </c>
      <c r="AQ61" s="1782"/>
      <c r="AR61" s="1794">
        <f t="shared" si="5"/>
        <v>0</v>
      </c>
      <c r="AS61" s="1795"/>
      <c r="AT61" s="1796">
        <f t="shared" si="6"/>
        <v>0</v>
      </c>
      <c r="AU61" s="1796"/>
      <c r="AV61" s="1796">
        <f t="shared" si="7"/>
        <v>0</v>
      </c>
      <c r="AW61" s="1796"/>
      <c r="AX61" s="1796">
        <f t="shared" si="8"/>
        <v>0</v>
      </c>
      <c r="AY61" s="1796"/>
      <c r="AZ61" s="1796">
        <f t="shared" si="9"/>
        <v>0</v>
      </c>
      <c r="BA61" s="1796"/>
      <c r="BB61" s="1755">
        <f t="shared" si="10"/>
        <v>0</v>
      </c>
      <c r="BC61" s="1755"/>
      <c r="BD61" s="1755">
        <f>SUM(AR61:BC61)</f>
        <v>0</v>
      </c>
      <c r="BE61" s="1773"/>
    </row>
    <row r="62" spans="1:57" s="156" customFormat="1" ht="21.95" customHeight="1">
      <c r="A62" s="1779"/>
      <c r="B62" s="1723" t="s">
        <v>507</v>
      </c>
      <c r="C62" s="1724"/>
      <c r="D62" s="1725"/>
      <c r="E62" s="1726"/>
      <c r="F62" s="1727"/>
      <c r="G62" s="1727"/>
      <c r="H62" s="1727"/>
      <c r="I62" s="1727"/>
      <c r="J62" s="1727"/>
      <c r="K62" s="1727"/>
      <c r="L62" s="1727"/>
      <c r="M62" s="1727"/>
      <c r="N62" s="1743"/>
      <c r="O62" s="1743"/>
      <c r="P62" s="1761" t="s">
        <v>430</v>
      </c>
      <c r="Q62" s="1762"/>
      <c r="R62" s="1725"/>
      <c r="S62" s="1726"/>
      <c r="T62" s="1727"/>
      <c r="U62" s="1727"/>
      <c r="V62" s="1743"/>
      <c r="W62" s="1743"/>
      <c r="X62" s="1726"/>
      <c r="Y62" s="1744"/>
      <c r="Z62" s="1726"/>
      <c r="AA62" s="1744"/>
      <c r="AB62" s="1743"/>
      <c r="AC62" s="1743"/>
      <c r="AD62" s="1761" t="s">
        <v>430</v>
      </c>
      <c r="AE62" s="1762"/>
      <c r="AF62" s="1763" t="s">
        <v>430</v>
      </c>
      <c r="AG62" s="1764"/>
      <c r="AH62" s="1765"/>
      <c r="AI62" s="1766"/>
      <c r="AN62" s="1779"/>
      <c r="AO62" s="1832"/>
      <c r="AP62" s="1723" t="s">
        <v>507</v>
      </c>
      <c r="AQ62" s="1724"/>
      <c r="AR62" s="1739">
        <f t="shared" si="5"/>
        <v>0</v>
      </c>
      <c r="AS62" s="1740"/>
      <c r="AT62" s="1741">
        <f t="shared" si="6"/>
        <v>0</v>
      </c>
      <c r="AU62" s="1741"/>
      <c r="AV62" s="1741">
        <f t="shared" si="7"/>
        <v>0</v>
      </c>
      <c r="AW62" s="1741"/>
      <c r="AX62" s="1741">
        <f t="shared" si="8"/>
        <v>0</v>
      </c>
      <c r="AY62" s="1741"/>
      <c r="AZ62" s="1741">
        <f t="shared" si="9"/>
        <v>0</v>
      </c>
      <c r="BA62" s="1741"/>
      <c r="BB62" s="1801">
        <f t="shared" si="10"/>
        <v>0</v>
      </c>
      <c r="BC62" s="1801"/>
      <c r="BD62" s="1761" t="s">
        <v>430</v>
      </c>
      <c r="BE62" s="1764"/>
    </row>
    <row r="63" spans="1:57" s="156" customFormat="1" ht="21.95" customHeight="1">
      <c r="A63" s="1779"/>
      <c r="B63" s="1737" t="s">
        <v>579</v>
      </c>
      <c r="C63" s="1738"/>
      <c r="D63" s="1739" t="str">
        <f>IF(D62=0," ",D62*$W$5)</f>
        <v xml:space="preserve"> </v>
      </c>
      <c r="E63" s="1740"/>
      <c r="F63" s="1741" t="str">
        <f>IF(F62=0," ",F62*$W$6)</f>
        <v xml:space="preserve"> </v>
      </c>
      <c r="G63" s="1741"/>
      <c r="H63" s="1742" t="str">
        <f>IF(H62=0," ",H62*$W$7)</f>
        <v xml:space="preserve"> </v>
      </c>
      <c r="I63" s="1740"/>
      <c r="J63" s="1741" t="str">
        <f>IF(J62=0," ",J62*$W$10*1000)</f>
        <v xml:space="preserve"> </v>
      </c>
      <c r="K63" s="1741"/>
      <c r="L63" s="1741" t="str">
        <f>IF(L62=0," ",L62*$W$11*1000)</f>
        <v xml:space="preserve"> </v>
      </c>
      <c r="M63" s="1741"/>
      <c r="N63" s="1745" t="str">
        <f>IF(N62=0,"",0)</f>
        <v/>
      </c>
      <c r="O63" s="1746"/>
      <c r="P63" s="1741">
        <f>SUM(D63:O63)</f>
        <v>0</v>
      </c>
      <c r="Q63" s="1767"/>
      <c r="R63" s="1739" t="str">
        <f>IF(R62=0," ",R62*$W$5)</f>
        <v xml:space="preserve"> </v>
      </c>
      <c r="S63" s="1740"/>
      <c r="T63" s="1741" t="str">
        <f>IF(T62=0," ",T62*$W$6)</f>
        <v xml:space="preserve"> </v>
      </c>
      <c r="U63" s="1741"/>
      <c r="V63" s="1742" t="str">
        <f>IF(V62=0," ",V62*$W$7)</f>
        <v xml:space="preserve"> </v>
      </c>
      <c r="W63" s="1740"/>
      <c r="X63" s="1741" t="str">
        <f>IF(X62=0," ",X62*$W$10*1000)</f>
        <v xml:space="preserve"> </v>
      </c>
      <c r="Y63" s="1741"/>
      <c r="Z63" s="1741" t="str">
        <f>IF(Z62=0," ",Z62*$W$11*1000)</f>
        <v xml:space="preserve"> </v>
      </c>
      <c r="AA63" s="1741"/>
      <c r="AB63" s="1745" t="str">
        <f>IF(AB62=0,"",0)</f>
        <v/>
      </c>
      <c r="AC63" s="1746"/>
      <c r="AD63" s="1741">
        <f>SUM(R63:AC63)</f>
        <v>0</v>
      </c>
      <c r="AE63" s="1767"/>
      <c r="AF63" s="1768">
        <f>P63-AD63</f>
        <v>0</v>
      </c>
      <c r="AG63" s="1769"/>
      <c r="AH63" s="1770" t="s">
        <v>514</v>
      </c>
      <c r="AI63" s="1771"/>
      <c r="AN63" s="1779"/>
      <c r="AO63" s="1832"/>
      <c r="AP63" s="1737" t="s">
        <v>579</v>
      </c>
      <c r="AQ63" s="1738"/>
      <c r="AR63" s="1739" t="e">
        <f t="shared" si="5"/>
        <v>#VALUE!</v>
      </c>
      <c r="AS63" s="1740"/>
      <c r="AT63" s="1741" t="e">
        <f t="shared" si="6"/>
        <v>#VALUE!</v>
      </c>
      <c r="AU63" s="1741"/>
      <c r="AV63" s="1742" t="e">
        <f t="shared" si="7"/>
        <v>#VALUE!</v>
      </c>
      <c r="AW63" s="1740"/>
      <c r="AX63" s="1741" t="e">
        <f t="shared" si="8"/>
        <v>#VALUE!</v>
      </c>
      <c r="AY63" s="1741"/>
      <c r="AZ63" s="1741" t="e">
        <f t="shared" si="9"/>
        <v>#VALUE!</v>
      </c>
      <c r="BA63" s="1741"/>
      <c r="BB63" s="1740" t="e">
        <f t="shared" si="10"/>
        <v>#VALUE!</v>
      </c>
      <c r="BC63" s="1742"/>
      <c r="BD63" s="1741" t="e">
        <f>SUM(AR63:BC63)</f>
        <v>#VALUE!</v>
      </c>
      <c r="BE63" s="1769"/>
    </row>
    <row r="64" spans="1:57" s="156" customFormat="1" ht="21.95" customHeight="1" thickBot="1">
      <c r="A64" s="1797"/>
      <c r="B64" s="1785" t="s">
        <v>580</v>
      </c>
      <c r="C64" s="1786"/>
      <c r="D64" s="1783" t="str">
        <f>IF(D62=0," ",D62*$Y$5)</f>
        <v xml:space="preserve"> </v>
      </c>
      <c r="E64" s="1784"/>
      <c r="F64" s="1752" t="str">
        <f>IF(F62=0," ",F62*$Y$5)</f>
        <v xml:space="preserve"> </v>
      </c>
      <c r="G64" s="1754"/>
      <c r="H64" s="1752" t="str">
        <f>IF(H62=0," ",H62*$Y$7)</f>
        <v xml:space="preserve"> </v>
      </c>
      <c r="I64" s="1754"/>
      <c r="J64" s="1752" t="str">
        <f>IF(J62=0," ",J62*$Y$10*1000)</f>
        <v xml:space="preserve"> </v>
      </c>
      <c r="K64" s="1754"/>
      <c r="L64" s="1752" t="str">
        <f>IF(L62=0," ",L62*$Y$11*1000)</f>
        <v xml:space="preserve"> </v>
      </c>
      <c r="M64" s="1754"/>
      <c r="N64" s="1752" t="str">
        <f>IF(N62=0,"",N62*($Y$8+$Y$9))</f>
        <v/>
      </c>
      <c r="O64" s="1754"/>
      <c r="P64" s="1752">
        <f>SUM(D64:O64)</f>
        <v>0</v>
      </c>
      <c r="Q64" s="1753"/>
      <c r="R64" s="1783" t="str">
        <f>IF(R62=0," ",R62*$Y$5)</f>
        <v xml:space="preserve"> </v>
      </c>
      <c r="S64" s="1784"/>
      <c r="T64" s="1752" t="str">
        <f>IF(T62=0," ",T62*$Y$5)</f>
        <v xml:space="preserve"> </v>
      </c>
      <c r="U64" s="1754"/>
      <c r="V64" s="1752" t="str">
        <f>IF(V62=0," ",V62*$Y$7)</f>
        <v xml:space="preserve"> </v>
      </c>
      <c r="W64" s="1754"/>
      <c r="X64" s="1752" t="str">
        <f>IF(X62=0," ",X62*$Y$10*1000)</f>
        <v xml:space="preserve"> </v>
      </c>
      <c r="Y64" s="1754"/>
      <c r="Z64" s="1752" t="str">
        <f>IF(Z62=0," ",Z62*$Y$11*1000)</f>
        <v xml:space="preserve"> </v>
      </c>
      <c r="AA64" s="1754"/>
      <c r="AB64" s="1752" t="str">
        <f>IF(AB62=0,"",AB62*($Y$8+$Y$9))</f>
        <v/>
      </c>
      <c r="AC64" s="1754"/>
      <c r="AD64" s="1752">
        <f>SUM(R64:AC64)</f>
        <v>0</v>
      </c>
      <c r="AE64" s="1753"/>
      <c r="AF64" s="1776">
        <f>P64-AD64</f>
        <v>0</v>
      </c>
      <c r="AG64" s="1777"/>
      <c r="AH64" s="1804"/>
      <c r="AI64" s="1805"/>
      <c r="AN64" s="1797"/>
      <c r="AO64" s="1834"/>
      <c r="AP64" s="1785" t="s">
        <v>580</v>
      </c>
      <c r="AQ64" s="1786"/>
      <c r="AR64" s="1826" t="e">
        <f t="shared" si="5"/>
        <v>#VALUE!</v>
      </c>
      <c r="AS64" s="1827"/>
      <c r="AT64" s="1828" t="e">
        <f t="shared" si="6"/>
        <v>#VALUE!</v>
      </c>
      <c r="AU64" s="1829"/>
      <c r="AV64" s="1828" t="e">
        <f t="shared" si="7"/>
        <v>#VALUE!</v>
      </c>
      <c r="AW64" s="1829"/>
      <c r="AX64" s="1828" t="e">
        <f t="shared" si="8"/>
        <v>#VALUE!</v>
      </c>
      <c r="AY64" s="1829"/>
      <c r="AZ64" s="1828" t="e">
        <f t="shared" si="9"/>
        <v>#VALUE!</v>
      </c>
      <c r="BA64" s="1829"/>
      <c r="BB64" s="1828" t="e">
        <f t="shared" si="10"/>
        <v>#VALUE!</v>
      </c>
      <c r="BC64" s="1829"/>
      <c r="BD64" s="1828" t="e">
        <f>SUM(AR64:BC64)</f>
        <v>#VALUE!</v>
      </c>
      <c r="BE64" s="1830"/>
    </row>
    <row r="65" spans="1:57" s="156" customFormat="1" ht="21.95" customHeight="1" thickTop="1">
      <c r="A65" s="1787" t="s">
        <v>22</v>
      </c>
      <c r="B65" s="1728" t="s">
        <v>506</v>
      </c>
      <c r="C65" s="1729"/>
      <c r="D65" s="1800">
        <f>SUM(D25,D29,D33,D37,D41,D45,D49,D53,D57,D61)</f>
        <v>0</v>
      </c>
      <c r="E65" s="1799"/>
      <c r="F65" s="1798">
        <f>SUM(F25,F29,F33,F37,F41,F45,F49,F53,F57,F61)</f>
        <v>0</v>
      </c>
      <c r="G65" s="1799"/>
      <c r="H65" s="1798">
        <f>SUM(H25,H29,H33,H37,H41,H45,H49,H53,H57,H61)</f>
        <v>0</v>
      </c>
      <c r="I65" s="1799"/>
      <c r="J65" s="1798">
        <f>SUM(J25,J29,J33,J37,J41,J45,J49,J53,J57,J61)</f>
        <v>0</v>
      </c>
      <c r="K65" s="1799"/>
      <c r="L65" s="1798">
        <f>SUM(L25,L29,L33,L37,L41,L45,L49,L53,L57,L61)</f>
        <v>0</v>
      </c>
      <c r="M65" s="1799"/>
      <c r="N65" s="1798">
        <f>SUM(N25,N29,N33,N37,N41,N45,N49,N53,N57,N61)</f>
        <v>0</v>
      </c>
      <c r="O65" s="1799"/>
      <c r="P65" s="1798">
        <f>SUM(P25,P29,P33,P37,P41,P45,P49,P53,P57,P61)</f>
        <v>0</v>
      </c>
      <c r="Q65" s="1799"/>
      <c r="R65" s="1800">
        <f>SUM(R25,R29,R33,R37,R41,R45,R49,R53,R57,R61)</f>
        <v>0</v>
      </c>
      <c r="S65" s="1799"/>
      <c r="T65" s="1749">
        <f>SUM(T25,T29,T33,T37,T41,T45,T49,T53,T57,T61)</f>
        <v>0</v>
      </c>
      <c r="U65" s="1749"/>
      <c r="V65" s="1749">
        <f>SUM(V25,V29,V33,V37,V41,V45,V49,V53,V57,V61)</f>
        <v>0</v>
      </c>
      <c r="W65" s="1749"/>
      <c r="X65" s="1799">
        <f>SUM(X25,X29,X33,X37,X41,X45,X49,X53,X57,X61)</f>
        <v>0</v>
      </c>
      <c r="Y65" s="1807"/>
      <c r="Z65" s="1799">
        <f>SUM(Z25,Z29,Z33,Z37,Z41,Z45,Z49,Z53,Z57,Z61)</f>
        <v>0</v>
      </c>
      <c r="AA65" s="1807"/>
      <c r="AB65" s="1749">
        <f>SUM(AB25,AB29,AB33,AB37,AB41,AB45,AB49,AB53,AB57,AB61)</f>
        <v>0</v>
      </c>
      <c r="AC65" s="1749"/>
      <c r="AD65" s="1798">
        <f>SUM(AD25,AD29,AD33,AD37,AD41,AD45,AD49,AD53,AD57,AD61)</f>
        <v>0</v>
      </c>
      <c r="AE65" s="1799"/>
      <c r="AF65" s="1808">
        <f>P65-AD65</f>
        <v>0</v>
      </c>
      <c r="AG65" s="1809"/>
      <c r="AH65" s="1792" t="s">
        <v>513</v>
      </c>
      <c r="AI65" s="1793"/>
      <c r="AN65" s="1787" t="s">
        <v>22</v>
      </c>
      <c r="AO65" s="700"/>
      <c r="AP65" s="1728" t="s">
        <v>506</v>
      </c>
      <c r="AQ65" s="1729"/>
      <c r="AR65" s="1800">
        <f>SUM(AR25,AR29,AR33,AR37,AR41,AR45,AR49,AR53,AR57,AR61)</f>
        <v>0</v>
      </c>
      <c r="AS65" s="1799"/>
      <c r="AT65" s="1798">
        <f>SUM(AT25,AT29,AT33,AT37,AT41,AT45,AT49,AT53,AT57,AT61)</f>
        <v>0</v>
      </c>
      <c r="AU65" s="1799"/>
      <c r="AV65" s="1798">
        <f>SUM(AV25,AV29,AV33,AV37,AV41,AV45,AV49,AV53,AV57,AV61)</f>
        <v>0</v>
      </c>
      <c r="AW65" s="1799"/>
      <c r="AX65" s="1798">
        <f>SUM(AX25,AX29,AX33,AX37,AX41,AX45,AX49,AX53,AX57,AX61)</f>
        <v>0</v>
      </c>
      <c r="AY65" s="1799"/>
      <c r="AZ65" s="1798">
        <f>SUM(AZ25,AZ29,AZ33,AZ37,AZ41,AZ45,AZ49,AZ53,AZ57,AZ61)</f>
        <v>0</v>
      </c>
      <c r="BA65" s="1799"/>
      <c r="BB65" s="1798">
        <f>SUM(BB25,BB29,BB33,BB37,BB41,BB45,BB49,BB53,BB57,BB61)</f>
        <v>0</v>
      </c>
      <c r="BC65" s="1799"/>
      <c r="BD65" s="1798">
        <f>SUM(BD25,BD29,BD33,BD37,BD41,BD45,BD49,BD53,BD57,BD61)</f>
        <v>0</v>
      </c>
      <c r="BE65" s="1843"/>
    </row>
    <row r="66" spans="1:57" s="156" customFormat="1" ht="21.95" customHeight="1">
      <c r="A66" s="1779"/>
      <c r="B66" s="1723" t="s">
        <v>507</v>
      </c>
      <c r="C66" s="1724"/>
      <c r="D66" s="1794">
        <f>SUM(D26,D30,D34,D38,D42,D46,D50,D54,D58,D62)</f>
        <v>0</v>
      </c>
      <c r="E66" s="1795"/>
      <c r="F66" s="1796">
        <f>SUM(F26,F30,F34,F38,F42,F46,F50,F54,F58,F62)</f>
        <v>0</v>
      </c>
      <c r="G66" s="1795"/>
      <c r="H66" s="1796">
        <f>SUM(H26,H30,H34,H38,H42,H46,H50,H54,H58,H62)</f>
        <v>0</v>
      </c>
      <c r="I66" s="1795"/>
      <c r="J66" s="1796">
        <f>SUM(J26,J30,J34,J38,J42,J46,J50,J54,J58,J62)</f>
        <v>0</v>
      </c>
      <c r="K66" s="1795"/>
      <c r="L66" s="1796">
        <f>SUM(L26,L30,L34,L38,L42,L46,L50,L54,L58,L62)</f>
        <v>0</v>
      </c>
      <c r="M66" s="1795"/>
      <c r="N66" s="1796">
        <f>SUM(N26,N30,N34,N38,N42,N46,N50,N54,N58,N62)</f>
        <v>0</v>
      </c>
      <c r="O66" s="1795"/>
      <c r="P66" s="1796">
        <f>SUM(P26,P30,P34,P38,P42,P46,P50,P54,P58,P62)</f>
        <v>0</v>
      </c>
      <c r="Q66" s="1795"/>
      <c r="R66" s="1794">
        <f>SUM(R26,R30,R34,R38,R42,R46,R50,R54,R58,R62)</f>
        <v>0</v>
      </c>
      <c r="S66" s="1795"/>
      <c r="T66" s="1801">
        <f>SUM(T26,T30,T34,T38,T42,T46,T50,T54,T58,T62)</f>
        <v>0</v>
      </c>
      <c r="U66" s="1801"/>
      <c r="V66" s="1801">
        <f>SUM(V26,V30,V34,V38,V42,V46,V50,V54,V58,V62)</f>
        <v>0</v>
      </c>
      <c r="W66" s="1801"/>
      <c r="X66" s="1740">
        <f>SUM(X26,X30,X34,X38,X42,X46,X50,X54,X58,X62)</f>
        <v>0</v>
      </c>
      <c r="Y66" s="1742"/>
      <c r="Z66" s="1740">
        <f>SUM(Z26,Z30,Z34,Z38,Z42,Z46,Z50,Z54,Z58,Z62)</f>
        <v>0</v>
      </c>
      <c r="AA66" s="1742"/>
      <c r="AB66" s="1801">
        <f>SUM(AB26,AB30,AB34,AB38,AB42,AB46,AB50,AB54,AB58,AB62)</f>
        <v>0</v>
      </c>
      <c r="AC66" s="1801"/>
      <c r="AD66" s="1796">
        <f>SUM(AD26,AD30,AD34,AD38,AD42,AD46,AD50,AD54,AD58,AD62)</f>
        <v>0</v>
      </c>
      <c r="AE66" s="1795"/>
      <c r="AF66" s="1763" t="s">
        <v>430</v>
      </c>
      <c r="AG66" s="1764"/>
      <c r="AH66" s="1802">
        <f>AH26+AH30+AH34+AH38+AH42+AH46+AH50+AH54+AH58+AH62</f>
        <v>0</v>
      </c>
      <c r="AI66" s="1803"/>
      <c r="AN66" s="1779"/>
      <c r="AO66" s="701"/>
      <c r="AP66" s="1723" t="s">
        <v>507</v>
      </c>
      <c r="AQ66" s="1724"/>
      <c r="AR66" s="1794">
        <f>SUM(AR26,AR30,AR34,AR38,AR42,AR46,AR50,AR54,AR58,AR62)</f>
        <v>0</v>
      </c>
      <c r="AS66" s="1795"/>
      <c r="AT66" s="1796">
        <f>SUM(AT26,AT30,AT34,AT38,AT42,AT46,AT50,AT54,AT58,AT62)</f>
        <v>0</v>
      </c>
      <c r="AU66" s="1795"/>
      <c r="AV66" s="1796">
        <f>SUM(AV26,AV30,AV34,AV38,AV42,AV46,AV50,AV54,AV58,AV62)</f>
        <v>0</v>
      </c>
      <c r="AW66" s="1795"/>
      <c r="AX66" s="1796">
        <f>SUM(AX26,AX30,AX34,AX38,AX42,AX46,AX50,AX54,AX58,AX62)</f>
        <v>0</v>
      </c>
      <c r="AY66" s="1795"/>
      <c r="AZ66" s="1796">
        <f>SUM(AZ26,AZ30,AZ34,AZ38,AZ42,AZ46,AZ50,AZ54,AZ58,AZ62)</f>
        <v>0</v>
      </c>
      <c r="BA66" s="1795"/>
      <c r="BB66" s="1796">
        <f>SUM(BB26,BB30,BB34,BB38,BB42,BB46,BB50,BB54,BB58,BB62)</f>
        <v>0</v>
      </c>
      <c r="BC66" s="1795"/>
      <c r="BD66" s="1796">
        <f>SUM(BD26,BD30,BD34,BD38,BD42,BD46,BD50,BD54,BD58,BD62)</f>
        <v>0</v>
      </c>
      <c r="BE66" s="1842"/>
    </row>
    <row r="67" spans="1:57" s="156" customFormat="1" ht="21.95" customHeight="1">
      <c r="A67" s="1779"/>
      <c r="B67" s="1737" t="s">
        <v>579</v>
      </c>
      <c r="C67" s="1738"/>
      <c r="D67" s="1739">
        <f>SUM(D27,D31,D35,D39,D43,D47,D51,D55,D59,D63)</f>
        <v>0</v>
      </c>
      <c r="E67" s="1740"/>
      <c r="F67" s="1741">
        <f>SUM(F27,F31,F35,F39,F43,F47,F51,F55,F59,F63)</f>
        <v>0</v>
      </c>
      <c r="G67" s="1740"/>
      <c r="H67" s="1741">
        <f>SUM(H27,H31,H35,H39,H43,H47,H51,H55,H59,H63)</f>
        <v>0</v>
      </c>
      <c r="I67" s="1740"/>
      <c r="J67" s="1741">
        <f>SUM(J27,J31,J35,J39,J43,J47,J51,J55,J59,J63)</f>
        <v>0</v>
      </c>
      <c r="K67" s="1740"/>
      <c r="L67" s="1741">
        <f>SUM(L27,L31,L35,L39,L43,L47,L51,L55,L59,L63)</f>
        <v>0</v>
      </c>
      <c r="M67" s="1740"/>
      <c r="N67" s="1741">
        <f>SUM(N27,N31,N35,N39,N43,N47,N51,N55,N59,N63)</f>
        <v>0</v>
      </c>
      <c r="O67" s="1740"/>
      <c r="P67" s="1741">
        <f>SUM(P27,P31,P35,P39,P43,P47,P51,P55,P59,P63)</f>
        <v>0</v>
      </c>
      <c r="Q67" s="1740"/>
      <c r="R67" s="1810">
        <f>SUM(R27,R31,R35,R39,R43,R47,R51,R55,R59,R63)</f>
        <v>0</v>
      </c>
      <c r="S67" s="1801"/>
      <c r="T67" s="1801">
        <f>SUM(T27,T31,T35,T39,T43,T47,T51,T55,T59,T63)</f>
        <v>0</v>
      </c>
      <c r="U67" s="1801"/>
      <c r="V67" s="1801">
        <f>SUM(V27,V31,V35,V39,V43,V47,V51,V55,V59,V63)</f>
        <v>0</v>
      </c>
      <c r="W67" s="1801"/>
      <c r="X67" s="1740">
        <f>SUM(X27,X31,X35,X39,X43,X47,X51,X55,X59,X63)</f>
        <v>0</v>
      </c>
      <c r="Y67" s="1742"/>
      <c r="Z67" s="1740">
        <f>SUM(Z27,Z31,Z35,Z39,Z43,Z47,Z51,Z55,Z59,Z63)</f>
        <v>0</v>
      </c>
      <c r="AA67" s="1742"/>
      <c r="AB67" s="1801">
        <f>SUM(AB27,AB31,AB35,AB39,AB43,AB47,AB51,AB55,AB59,AB63)</f>
        <v>0</v>
      </c>
      <c r="AC67" s="1801"/>
      <c r="AD67" s="1741">
        <f>SUM(AD27,AD31,AD35,AD39,AD43,AD47,AD51,AD55,AD59,AD63)</f>
        <v>0</v>
      </c>
      <c r="AE67" s="1740"/>
      <c r="AF67" s="1768">
        <f>P67-AD67</f>
        <v>0</v>
      </c>
      <c r="AG67" s="1769"/>
      <c r="AH67" s="1770" t="s">
        <v>514</v>
      </c>
      <c r="AI67" s="1771"/>
      <c r="AN67" s="1779"/>
      <c r="AO67" s="701"/>
      <c r="AP67" s="1737" t="s">
        <v>579</v>
      </c>
      <c r="AQ67" s="1738"/>
      <c r="AR67" s="1739" t="e">
        <f>SUM(AR27,AR31,AR35,AR39,AR43,AR47,AR51,AR55,AR59,AR63)</f>
        <v>#VALUE!</v>
      </c>
      <c r="AS67" s="1740"/>
      <c r="AT67" s="1741" t="e">
        <f>SUM(AT27,AT31,AT35,AT39,AT43,AT47,AT51,AT55,AT59,AT63)</f>
        <v>#VALUE!</v>
      </c>
      <c r="AU67" s="1740"/>
      <c r="AV67" s="1741" t="e">
        <f>SUM(AV27,AV31,AV35,AV39,AV43,AV47,AV51,AV55,AV59,AV63)</f>
        <v>#VALUE!</v>
      </c>
      <c r="AW67" s="1740"/>
      <c r="AX67" s="1741" t="e">
        <f>SUM(AX27,AX31,AX35,AX39,AX43,AX47,AX51,AX55,AX59,AX63)</f>
        <v>#VALUE!</v>
      </c>
      <c r="AY67" s="1740"/>
      <c r="AZ67" s="1741" t="e">
        <f>SUM(AZ27,AZ31,AZ35,AZ39,AZ43,AZ47,AZ51,AZ55,AZ59,AZ63)</f>
        <v>#VALUE!</v>
      </c>
      <c r="BA67" s="1740"/>
      <c r="BB67" s="1741" t="e">
        <f>SUM(BB27,BB31,BB35,BB39,BB43,BB47,BB51,BB55,BB59,BB63)</f>
        <v>#VALUE!</v>
      </c>
      <c r="BC67" s="1740"/>
      <c r="BD67" s="1741" t="e">
        <f>SUM(BD27,BD31,BD35,BD39,BD43,BD47,BD51,BD55,BD59,BD63)</f>
        <v>#VALUE!</v>
      </c>
      <c r="BE67" s="1769"/>
    </row>
    <row r="68" spans="1:57" s="156" customFormat="1" ht="21.95" customHeight="1" thickBot="1">
      <c r="A68" s="1806"/>
      <c r="B68" s="1823" t="s">
        <v>580</v>
      </c>
      <c r="C68" s="1824"/>
      <c r="D68" s="1825">
        <f>SUM(D28,D32,D36,D40,D44,D48,D52,D56,D60,D64)</f>
        <v>0</v>
      </c>
      <c r="E68" s="1813"/>
      <c r="F68" s="1816">
        <f>SUM(F28,F32,F36,F40,F44,F48,F52,F56,F60,F64)</f>
        <v>0</v>
      </c>
      <c r="G68" s="1813"/>
      <c r="H68" s="1816">
        <f>SUM(H28,H32,H36,H40,H44,H48,H52,H56,H60,H64)</f>
        <v>0</v>
      </c>
      <c r="I68" s="1813"/>
      <c r="J68" s="1816">
        <f>SUM(J28,J32,J36,J40,J44,J48,J52,J56,J60,J64)</f>
        <v>0</v>
      </c>
      <c r="K68" s="1813"/>
      <c r="L68" s="1816">
        <f>SUM(L28,L32,L36,L40,L44,L48,L52,L56,L60,L64)</f>
        <v>0</v>
      </c>
      <c r="M68" s="1813"/>
      <c r="N68" s="1816">
        <f>SUM(N28,N32,N36,N40,N44,N48,N52,N56,N60,N64)</f>
        <v>0</v>
      </c>
      <c r="O68" s="1813"/>
      <c r="P68" s="1816">
        <f>SUM(P28,P32,P36,P40,P44,P48,P52,P56,P60,P64)</f>
        <v>0</v>
      </c>
      <c r="Q68" s="1813"/>
      <c r="R68" s="1822">
        <f>SUM(R28,R32,R36,R40,R44,R48,R52,R56,R60,R64)</f>
        <v>0</v>
      </c>
      <c r="S68" s="1815"/>
      <c r="T68" s="1815">
        <f>SUM(T28,T32,T36,T40,T44,T48,T52,T56,T60,T64)</f>
        <v>0</v>
      </c>
      <c r="U68" s="1815"/>
      <c r="V68" s="1815">
        <f>SUM(V28,V32,V36,V40,V44,V48,V52,V56,V60,V64)</f>
        <v>0</v>
      </c>
      <c r="W68" s="1815"/>
      <c r="X68" s="1813">
        <f>SUM(X28,X32,X36,X40,X44,X48,X52,X56,X60,X64)</f>
        <v>0</v>
      </c>
      <c r="Y68" s="1814"/>
      <c r="Z68" s="1813">
        <f>SUM(Z28,Z32,Z36,Z40,Z44,Z48,Z52,Z56,Z60,Z64)</f>
        <v>0</v>
      </c>
      <c r="AA68" s="1814"/>
      <c r="AB68" s="1815">
        <f>SUM(AB28,AB32,AB36,AB40,AB44,AB48,AB52,AB56,AB60,AB64)</f>
        <v>0</v>
      </c>
      <c r="AC68" s="1815"/>
      <c r="AD68" s="1816">
        <f>SUM(AD28,AD32,AD36,AD40,AD44,AD48,AD52,AD56,AD60,AD64)</f>
        <v>0</v>
      </c>
      <c r="AE68" s="1813"/>
      <c r="AF68" s="1817">
        <f>P68-AD68</f>
        <v>0</v>
      </c>
      <c r="AG68" s="1818"/>
      <c r="AH68" s="1819">
        <f>AH28+AH32+AH36+AH40+AH44+AH48+AH52+AH56+AH60+AH64</f>
        <v>0</v>
      </c>
      <c r="AI68" s="1820"/>
      <c r="AN68" s="1806"/>
      <c r="AO68" s="702"/>
      <c r="AP68" s="1823" t="s">
        <v>580</v>
      </c>
      <c r="AQ68" s="1824"/>
      <c r="AR68" s="1825" t="e">
        <f>SUM(AR28,AR32,AR36,AR40,AR44,AR48,AR52,AR56,AR60,AR64)</f>
        <v>#VALUE!</v>
      </c>
      <c r="AS68" s="1813"/>
      <c r="AT68" s="1816" t="e">
        <f>SUM(AT28,AT32,AT36,AT40,AT44,AT48,AT52,AT56,AT60,AT64)</f>
        <v>#VALUE!</v>
      </c>
      <c r="AU68" s="1813"/>
      <c r="AV68" s="1816" t="e">
        <f>SUM(AV28,AV32,AV36,AV40,AV44,AV48,AV52,AV56,AV60,AV64)</f>
        <v>#VALUE!</v>
      </c>
      <c r="AW68" s="1813"/>
      <c r="AX68" s="1816" t="e">
        <f>SUM(AX28,AX32,AX36,AX40,AX44,AX48,AX52,AX56,AX60,AX64)</f>
        <v>#VALUE!</v>
      </c>
      <c r="AY68" s="1813"/>
      <c r="AZ68" s="1816" t="e">
        <f>SUM(AZ28,AZ32,AZ36,AZ40,AZ44,AZ48,AZ52,AZ56,AZ60,AZ64)</f>
        <v>#VALUE!</v>
      </c>
      <c r="BA68" s="1813"/>
      <c r="BB68" s="1816" t="e">
        <f>SUM(BB28,BB32,BB36,BB40,BB44,BB48,BB52,BB56,BB60,BB64)</f>
        <v>#VALUE!</v>
      </c>
      <c r="BC68" s="1813"/>
      <c r="BD68" s="1816" t="e">
        <f>SUM(BD28,BD32,BD36,BD40,BD44,BD48,BD52,BD56,BD60,BD64)</f>
        <v>#VALUE!</v>
      </c>
      <c r="BE68" s="1818"/>
    </row>
    <row r="69" spans="1:57" ht="24" customHeight="1">
      <c r="A69" s="647" t="s">
        <v>525</v>
      </c>
      <c r="B69" s="568"/>
      <c r="C69" s="568"/>
      <c r="D69" s="568"/>
      <c r="E69" s="580"/>
      <c r="F69" s="580"/>
      <c r="G69" s="580"/>
      <c r="H69" s="580"/>
      <c r="I69" s="580"/>
      <c r="J69" s="580"/>
      <c r="K69" s="643"/>
      <c r="L69" s="643"/>
      <c r="M69" s="643"/>
      <c r="N69" s="643"/>
      <c r="O69" s="643"/>
      <c r="P69" s="643"/>
      <c r="Q69" s="643"/>
      <c r="R69" s="643"/>
      <c r="S69" s="643"/>
      <c r="T69" s="643"/>
      <c r="U69" s="643"/>
      <c r="V69" s="643"/>
      <c r="W69" s="643"/>
      <c r="X69" s="643"/>
      <c r="Y69" s="643"/>
      <c r="Z69" s="643"/>
      <c r="AA69" s="643"/>
      <c r="AB69" s="643"/>
      <c r="AC69" s="643"/>
      <c r="AD69" s="643"/>
      <c r="AE69" s="643"/>
      <c r="AF69" s="643"/>
      <c r="AG69" s="643"/>
    </row>
    <row r="70" spans="1:57" ht="24" customHeight="1">
      <c r="B70" s="539"/>
      <c r="C70" s="568"/>
      <c r="D70" s="568"/>
      <c r="E70" s="568"/>
      <c r="F70" s="568"/>
      <c r="G70" s="568"/>
      <c r="H70" s="568"/>
      <c r="I70" s="568"/>
      <c r="J70" s="568"/>
      <c r="K70" s="569"/>
      <c r="L70" s="569"/>
      <c r="M70" s="569"/>
      <c r="N70" s="569"/>
      <c r="O70" s="569"/>
      <c r="P70" s="569"/>
      <c r="Q70" s="569"/>
      <c r="R70" s="569"/>
      <c r="S70" s="569"/>
      <c r="T70" s="569"/>
      <c r="U70" s="569"/>
      <c r="V70" s="539"/>
      <c r="W70" s="539"/>
      <c r="X70" s="535"/>
      <c r="Y70" s="539"/>
      <c r="Z70" s="539"/>
      <c r="AA70" s="539"/>
      <c r="AB70" s="539"/>
      <c r="AC70" s="539"/>
      <c r="AD70" s="535"/>
      <c r="AE70" s="535"/>
      <c r="AF70" s="539"/>
      <c r="AG70" s="539"/>
    </row>
    <row r="71" spans="1:57" ht="23.25" customHeight="1">
      <c r="A71" s="1821" t="s">
        <v>812</v>
      </c>
      <c r="B71" s="1821"/>
      <c r="C71" s="1821"/>
      <c r="D71" s="1821"/>
      <c r="E71" s="1821"/>
      <c r="F71" s="1821"/>
      <c r="G71" s="1821"/>
      <c r="H71" s="1821"/>
      <c r="I71" s="1821"/>
      <c r="J71" s="1821"/>
      <c r="K71" s="1821"/>
      <c r="L71" s="1821"/>
      <c r="M71" s="1821"/>
      <c r="N71" s="1821"/>
      <c r="O71" s="1821"/>
      <c r="P71" s="1821"/>
      <c r="Q71" s="1821"/>
      <c r="R71" s="1821"/>
      <c r="S71" s="1821"/>
      <c r="T71" s="1821"/>
      <c r="U71" s="1821"/>
      <c r="V71" s="1821"/>
      <c r="W71" s="1821"/>
      <c r="X71" s="1821"/>
      <c r="Y71" s="1821"/>
      <c r="Z71" s="1821"/>
      <c r="AA71" s="1821"/>
      <c r="AB71" s="1821"/>
      <c r="AC71" s="1821"/>
      <c r="AD71" s="1821"/>
      <c r="AE71" s="1821"/>
      <c r="AF71" s="1821"/>
      <c r="AG71" s="1821"/>
    </row>
    <row r="72" spans="1:57" ht="23.25" customHeight="1">
      <c r="A72" s="580"/>
      <c r="B72" s="580"/>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39"/>
      <c r="AF72" s="539"/>
      <c r="AI72" s="560" t="str">
        <f>様式7!$F$4</f>
        <v>○○○○○○○○○○○ＥＳＣＯ事業</v>
      </c>
    </row>
    <row r="73" spans="1:57" ht="21">
      <c r="A73" s="1811"/>
      <c r="B73" s="1811"/>
      <c r="C73" s="1811"/>
      <c r="D73" s="1811"/>
      <c r="E73" s="1811"/>
      <c r="F73" s="1811"/>
      <c r="G73" s="1811"/>
      <c r="H73" s="1811"/>
      <c r="I73" s="1811"/>
      <c r="J73" s="1811"/>
      <c r="K73" s="1812"/>
      <c r="L73" s="1812"/>
      <c r="M73" s="1812"/>
      <c r="N73" s="1812"/>
      <c r="O73" s="1812"/>
      <c r="P73" s="1812"/>
      <c r="Q73" s="1812"/>
      <c r="R73" s="1812"/>
      <c r="S73" s="683"/>
      <c r="T73" s="354"/>
      <c r="U73" s="355"/>
      <c r="V73" s="354"/>
      <c r="W73" s="354"/>
      <c r="X73" s="354"/>
      <c r="Y73" s="354"/>
      <c r="Z73" s="354"/>
      <c r="AA73" s="354"/>
      <c r="AB73" s="354"/>
      <c r="AC73" s="354"/>
      <c r="AD73" s="354"/>
      <c r="AE73" s="354"/>
      <c r="AF73" s="354"/>
      <c r="AG73" s="354"/>
    </row>
    <row r="74" spans="1:57">
      <c r="A74" s="354"/>
      <c r="B74" s="354"/>
      <c r="C74" s="35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row>
    <row r="75" spans="1:57">
      <c r="A75" s="354"/>
      <c r="B75" s="354"/>
      <c r="C75" s="354"/>
      <c r="D75" s="354"/>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4"/>
      <c r="AD75" s="354"/>
      <c r="AE75" s="354"/>
      <c r="AF75" s="354"/>
      <c r="AG75" s="354"/>
    </row>
    <row r="76" spans="1:57">
      <c r="A76" s="354"/>
      <c r="B76" s="354"/>
      <c r="C76" s="354"/>
      <c r="D76" s="354"/>
      <c r="E76" s="354"/>
      <c r="F76" s="354"/>
      <c r="G76" s="354"/>
      <c r="H76" s="354"/>
      <c r="I76" s="354"/>
      <c r="J76" s="354"/>
      <c r="K76" s="354"/>
      <c r="L76" s="354"/>
      <c r="M76" s="354"/>
      <c r="N76" s="354"/>
      <c r="O76" s="354"/>
      <c r="P76" s="354"/>
      <c r="Q76" s="354"/>
      <c r="R76" s="354"/>
      <c r="S76" s="354"/>
      <c r="T76" s="354"/>
      <c r="U76" s="354"/>
      <c r="V76" s="354"/>
      <c r="W76" s="354"/>
      <c r="X76" s="354"/>
      <c r="Y76" s="354"/>
      <c r="Z76" s="354"/>
      <c r="AA76" s="354"/>
      <c r="AB76" s="354"/>
      <c r="AC76" s="354"/>
      <c r="AD76" s="354"/>
      <c r="AE76" s="354"/>
      <c r="AF76" s="354"/>
      <c r="AG76" s="354"/>
    </row>
    <row r="77" spans="1:57">
      <c r="A77" s="354"/>
      <c r="B77" s="354"/>
      <c r="C77" s="354"/>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354"/>
      <c r="AD77" s="354"/>
      <c r="AE77" s="354"/>
      <c r="AF77" s="354"/>
      <c r="AG77" s="354"/>
    </row>
    <row r="78" spans="1:57">
      <c r="A78" s="354"/>
      <c r="B78" s="354"/>
      <c r="C78" s="354"/>
      <c r="D78" s="354"/>
      <c r="E78" s="354"/>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54"/>
      <c r="AD78" s="354"/>
      <c r="AE78" s="354"/>
      <c r="AF78" s="354"/>
      <c r="AG78" s="354"/>
    </row>
    <row r="79" spans="1:57">
      <c r="A79" s="354"/>
      <c r="B79" s="354"/>
      <c r="C79" s="354"/>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row>
    <row r="80" spans="1:57">
      <c r="A80" s="354"/>
      <c r="B80" s="354"/>
      <c r="C80" s="354"/>
      <c r="D80" s="354"/>
      <c r="E80" s="354"/>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54"/>
      <c r="AD80" s="354"/>
      <c r="AE80" s="354"/>
      <c r="AF80" s="354"/>
      <c r="AG80" s="354"/>
    </row>
    <row r="81" spans="1:33">
      <c r="A81" s="354"/>
      <c r="B81" s="354"/>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c r="AC81" s="354"/>
      <c r="AD81" s="354"/>
      <c r="AE81" s="354"/>
      <c r="AF81" s="354"/>
      <c r="AG81" s="354"/>
    </row>
    <row r="82" spans="1:33">
      <c r="A82" s="354"/>
      <c r="B82" s="354"/>
      <c r="C82" s="354"/>
      <c r="D82" s="354"/>
      <c r="E82" s="354"/>
      <c r="F82" s="354"/>
      <c r="G82" s="354"/>
      <c r="H82" s="354"/>
      <c r="I82" s="354"/>
      <c r="J82" s="354"/>
      <c r="K82" s="354"/>
      <c r="L82" s="354"/>
      <c r="M82" s="354"/>
      <c r="N82" s="354"/>
      <c r="O82" s="354"/>
      <c r="P82" s="354"/>
      <c r="Q82" s="354"/>
      <c r="R82" s="354"/>
      <c r="S82" s="354"/>
      <c r="T82" s="354"/>
      <c r="U82" s="354"/>
      <c r="V82" s="354"/>
      <c r="W82" s="354"/>
      <c r="X82" s="354"/>
      <c r="Y82" s="354"/>
      <c r="Z82" s="354"/>
      <c r="AA82" s="354"/>
      <c r="AB82" s="354"/>
      <c r="AC82" s="354"/>
      <c r="AD82" s="354"/>
      <c r="AE82" s="354"/>
      <c r="AF82" s="354"/>
      <c r="AG82" s="354"/>
    </row>
    <row r="83" spans="1:33">
      <c r="A83" s="354"/>
      <c r="B83" s="354"/>
      <c r="C83" s="354"/>
      <c r="D83" s="354"/>
      <c r="E83" s="354"/>
      <c r="F83" s="354"/>
      <c r="G83" s="354"/>
      <c r="H83" s="354"/>
      <c r="I83" s="354"/>
      <c r="J83" s="354"/>
      <c r="K83" s="354"/>
      <c r="L83" s="354"/>
      <c r="M83" s="354"/>
      <c r="N83" s="354"/>
      <c r="O83" s="354"/>
      <c r="P83" s="354"/>
      <c r="Q83" s="354"/>
      <c r="R83" s="354"/>
      <c r="S83" s="354"/>
      <c r="T83" s="354"/>
      <c r="U83" s="354"/>
      <c r="V83" s="354"/>
      <c r="W83" s="354"/>
      <c r="X83" s="354"/>
      <c r="Y83" s="354"/>
      <c r="Z83" s="354"/>
      <c r="AA83" s="354"/>
      <c r="AB83" s="354"/>
      <c r="AC83" s="354"/>
      <c r="AD83" s="354"/>
      <c r="AE83" s="354"/>
      <c r="AF83" s="354"/>
      <c r="AG83" s="354"/>
    </row>
    <row r="84" spans="1:33">
      <c r="A84" s="354"/>
      <c r="B84" s="354"/>
      <c r="C84" s="354"/>
      <c r="D84" s="354"/>
      <c r="E84" s="354"/>
      <c r="F84" s="354"/>
      <c r="G84" s="354"/>
      <c r="H84" s="354"/>
      <c r="I84" s="354"/>
      <c r="J84" s="354"/>
      <c r="K84" s="354"/>
      <c r="L84" s="354"/>
      <c r="M84" s="354"/>
      <c r="N84" s="354"/>
      <c r="O84" s="354"/>
      <c r="P84" s="354"/>
      <c r="Q84" s="354"/>
      <c r="R84" s="354"/>
      <c r="S84" s="354"/>
      <c r="T84" s="354"/>
      <c r="U84" s="354"/>
      <c r="V84" s="354"/>
      <c r="W84" s="354"/>
      <c r="X84" s="354"/>
      <c r="Y84" s="354"/>
      <c r="Z84" s="354"/>
      <c r="AA84" s="354"/>
      <c r="AB84" s="354"/>
      <c r="AC84" s="354"/>
      <c r="AD84" s="354"/>
      <c r="AE84" s="354"/>
      <c r="AF84" s="354"/>
      <c r="AG84" s="354"/>
    </row>
    <row r="85" spans="1:33">
      <c r="A85" s="354"/>
      <c r="B85" s="354"/>
      <c r="C85" s="354"/>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row>
    <row r="86" spans="1:33">
      <c r="A86" s="354"/>
      <c r="B86" s="354"/>
      <c r="C86" s="354"/>
      <c r="D86" s="354"/>
      <c r="E86" s="354"/>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4"/>
      <c r="AF86" s="354"/>
      <c r="AG86" s="354"/>
    </row>
  </sheetData>
  <mergeCells count="1291">
    <mergeCell ref="AP67:AQ67"/>
    <mergeCell ref="AR67:AS67"/>
    <mergeCell ref="AT67:AU67"/>
    <mergeCell ref="AV67:AW67"/>
    <mergeCell ref="AX67:AY67"/>
    <mergeCell ref="AZ67:BA67"/>
    <mergeCell ref="BB67:BC67"/>
    <mergeCell ref="BD67:BE67"/>
    <mergeCell ref="AP64:AQ64"/>
    <mergeCell ref="AR64:AS64"/>
    <mergeCell ref="AT64:AU64"/>
    <mergeCell ref="AV64:AW64"/>
    <mergeCell ref="AX64:AY64"/>
    <mergeCell ref="AZ64:BA64"/>
    <mergeCell ref="BB64:BC64"/>
    <mergeCell ref="BD64:BE64"/>
    <mergeCell ref="AP65:AQ65"/>
    <mergeCell ref="AR65:AS65"/>
    <mergeCell ref="AT65:AU65"/>
    <mergeCell ref="AV65:AW65"/>
    <mergeCell ref="AX65:AY65"/>
    <mergeCell ref="AZ65:BA65"/>
    <mergeCell ref="BB65:BC65"/>
    <mergeCell ref="BD65:BE65"/>
    <mergeCell ref="AZ63:BA63"/>
    <mergeCell ref="BB63:BC63"/>
    <mergeCell ref="BD63:BE63"/>
    <mergeCell ref="BD58:BE58"/>
    <mergeCell ref="AP59:AQ59"/>
    <mergeCell ref="AR59:AS59"/>
    <mergeCell ref="AT59:AU59"/>
    <mergeCell ref="AV59:AW59"/>
    <mergeCell ref="AX59:AY59"/>
    <mergeCell ref="AZ59:BA59"/>
    <mergeCell ref="BB59:BC59"/>
    <mergeCell ref="BD59:BE59"/>
    <mergeCell ref="AP66:AQ66"/>
    <mergeCell ref="AR66:AS66"/>
    <mergeCell ref="AT66:AU66"/>
    <mergeCell ref="AV66:AW66"/>
    <mergeCell ref="AX66:AY66"/>
    <mergeCell ref="AZ66:BA66"/>
    <mergeCell ref="BB66:BC66"/>
    <mergeCell ref="BD66:BE66"/>
    <mergeCell ref="AO57:AO60"/>
    <mergeCell ref="AP57:AQ57"/>
    <mergeCell ref="AR57:AS57"/>
    <mergeCell ref="AT57:AU57"/>
    <mergeCell ref="AV57:AW57"/>
    <mergeCell ref="AX57:AY57"/>
    <mergeCell ref="AZ57:BA57"/>
    <mergeCell ref="BB57:BC57"/>
    <mergeCell ref="BD57:BE57"/>
    <mergeCell ref="AP58:AQ58"/>
    <mergeCell ref="AR58:AS58"/>
    <mergeCell ref="AT58:AU58"/>
    <mergeCell ref="AV58:AW58"/>
    <mergeCell ref="AX58:AY58"/>
    <mergeCell ref="AZ58:BA58"/>
    <mergeCell ref="BB58:BC58"/>
    <mergeCell ref="AP60:AQ60"/>
    <mergeCell ref="AR60:AS60"/>
    <mergeCell ref="AT60:AU60"/>
    <mergeCell ref="AV60:AW60"/>
    <mergeCell ref="AX60:AY60"/>
    <mergeCell ref="AZ60:BA60"/>
    <mergeCell ref="BB60:BC60"/>
    <mergeCell ref="BD60:BE60"/>
    <mergeCell ref="BD55:BE55"/>
    <mergeCell ref="BD50:BE50"/>
    <mergeCell ref="AP51:AQ51"/>
    <mergeCell ref="AR51:AS51"/>
    <mergeCell ref="AT51:AU51"/>
    <mergeCell ref="AV51:AW51"/>
    <mergeCell ref="AX51:AY51"/>
    <mergeCell ref="AZ51:BA51"/>
    <mergeCell ref="BB51:BC51"/>
    <mergeCell ref="BD51:BE51"/>
    <mergeCell ref="AP56:AQ56"/>
    <mergeCell ref="AR56:AS56"/>
    <mergeCell ref="AT56:AU56"/>
    <mergeCell ref="AV56:AW56"/>
    <mergeCell ref="AX56:AY56"/>
    <mergeCell ref="AZ56:BA56"/>
    <mergeCell ref="BB56:BC56"/>
    <mergeCell ref="BD56:BE56"/>
    <mergeCell ref="AP48:AQ48"/>
    <mergeCell ref="AR48:AS48"/>
    <mergeCell ref="AT48:AU48"/>
    <mergeCell ref="AV48:AW48"/>
    <mergeCell ref="AX48:AY48"/>
    <mergeCell ref="AZ48:BA48"/>
    <mergeCell ref="BB48:BC48"/>
    <mergeCell ref="BD48:BE48"/>
    <mergeCell ref="AO49:AO52"/>
    <mergeCell ref="AP49:AQ49"/>
    <mergeCell ref="AR49:AS49"/>
    <mergeCell ref="AT49:AU49"/>
    <mergeCell ref="AV49:AW49"/>
    <mergeCell ref="AX49:AY49"/>
    <mergeCell ref="AZ49:BA49"/>
    <mergeCell ref="BB49:BC49"/>
    <mergeCell ref="BD49:BE49"/>
    <mergeCell ref="AP50:AQ50"/>
    <mergeCell ref="AR50:AS50"/>
    <mergeCell ref="AT50:AU50"/>
    <mergeCell ref="AV50:AW50"/>
    <mergeCell ref="AX50:AY50"/>
    <mergeCell ref="AZ50:BA50"/>
    <mergeCell ref="BB50:BC50"/>
    <mergeCell ref="AO45:AO48"/>
    <mergeCell ref="AZ46:BA46"/>
    <mergeCell ref="BB46:BC46"/>
    <mergeCell ref="BD46:BE46"/>
    <mergeCell ref="AP47:AQ47"/>
    <mergeCell ref="AR47:AS47"/>
    <mergeCell ref="AT47:AU47"/>
    <mergeCell ref="AV47:AW47"/>
    <mergeCell ref="AX47:AY47"/>
    <mergeCell ref="AZ47:BA47"/>
    <mergeCell ref="BB47:BC47"/>
    <mergeCell ref="BD47:BE47"/>
    <mergeCell ref="BD42:BE42"/>
    <mergeCell ref="AP43:AQ43"/>
    <mergeCell ref="AR43:AS43"/>
    <mergeCell ref="AT43:AU43"/>
    <mergeCell ref="AV43:AW43"/>
    <mergeCell ref="AX43:AY43"/>
    <mergeCell ref="AZ43:BA43"/>
    <mergeCell ref="BB43:BC43"/>
    <mergeCell ref="BD43:BE43"/>
    <mergeCell ref="AP45:AQ45"/>
    <mergeCell ref="AR45:AS45"/>
    <mergeCell ref="AT45:AU45"/>
    <mergeCell ref="AV45:AW45"/>
    <mergeCell ref="AX45:AY45"/>
    <mergeCell ref="AZ45:BA45"/>
    <mergeCell ref="BB45:BC45"/>
    <mergeCell ref="BD45:BE45"/>
    <mergeCell ref="AP46:AQ46"/>
    <mergeCell ref="AR46:AS46"/>
    <mergeCell ref="AT46:AU46"/>
    <mergeCell ref="AV46:AW46"/>
    <mergeCell ref="AX46:AY46"/>
    <mergeCell ref="AO41:AO44"/>
    <mergeCell ref="AP41:AQ41"/>
    <mergeCell ref="AR41:AS41"/>
    <mergeCell ref="AT41:AU41"/>
    <mergeCell ref="AV41:AW41"/>
    <mergeCell ref="AX41:AY41"/>
    <mergeCell ref="AZ41:BA41"/>
    <mergeCell ref="BB41:BC41"/>
    <mergeCell ref="BD41:BE41"/>
    <mergeCell ref="AP42:AQ42"/>
    <mergeCell ref="AR42:AS42"/>
    <mergeCell ref="AT42:AU42"/>
    <mergeCell ref="AV42:AW42"/>
    <mergeCell ref="AX42:AY42"/>
    <mergeCell ref="AZ42:BA42"/>
    <mergeCell ref="BB42:BC42"/>
    <mergeCell ref="AP44:AQ44"/>
    <mergeCell ref="AR44:AS44"/>
    <mergeCell ref="AT44:AU44"/>
    <mergeCell ref="AV44:AW44"/>
    <mergeCell ref="AX44:AY44"/>
    <mergeCell ref="AZ44:BA44"/>
    <mergeCell ref="BB44:BC44"/>
    <mergeCell ref="BD44:BE44"/>
    <mergeCell ref="AZ34:BA34"/>
    <mergeCell ref="BB34:BC34"/>
    <mergeCell ref="AO29:AO32"/>
    <mergeCell ref="AX30:AY30"/>
    <mergeCell ref="AZ30:BA30"/>
    <mergeCell ref="BB38:BC38"/>
    <mergeCell ref="BD38:BE38"/>
    <mergeCell ref="AP39:AQ39"/>
    <mergeCell ref="AR39:AS39"/>
    <mergeCell ref="AT39:AU39"/>
    <mergeCell ref="AV39:AW39"/>
    <mergeCell ref="AX39:AY39"/>
    <mergeCell ref="AZ39:BA39"/>
    <mergeCell ref="BB39:BC39"/>
    <mergeCell ref="BD39:BE39"/>
    <mergeCell ref="BD34:BE34"/>
    <mergeCell ref="AP35:AQ35"/>
    <mergeCell ref="AR35:AS35"/>
    <mergeCell ref="AT35:AU35"/>
    <mergeCell ref="AV35:AW35"/>
    <mergeCell ref="AX35:AY35"/>
    <mergeCell ref="AZ35:BA35"/>
    <mergeCell ref="BB35:BC35"/>
    <mergeCell ref="BD35:BE35"/>
    <mergeCell ref="AO37:AO40"/>
    <mergeCell ref="AP37:AQ37"/>
    <mergeCell ref="AR37:AS37"/>
    <mergeCell ref="AT37:AU37"/>
    <mergeCell ref="AV37:AW37"/>
    <mergeCell ref="AX37:AY37"/>
    <mergeCell ref="AZ37:BA37"/>
    <mergeCell ref="BB37:BC37"/>
    <mergeCell ref="BD27:BE27"/>
    <mergeCell ref="AP29:AQ29"/>
    <mergeCell ref="AR29:AS29"/>
    <mergeCell ref="AT29:AU29"/>
    <mergeCell ref="AV29:AW29"/>
    <mergeCell ref="AX29:AY29"/>
    <mergeCell ref="AZ29:BA29"/>
    <mergeCell ref="BB29:BC29"/>
    <mergeCell ref="BD29:BE29"/>
    <mergeCell ref="AP30:AQ30"/>
    <mergeCell ref="AR30:AS30"/>
    <mergeCell ref="AT30:AU30"/>
    <mergeCell ref="AV30:AW30"/>
    <mergeCell ref="AP32:AQ32"/>
    <mergeCell ref="AR32:AS32"/>
    <mergeCell ref="AT32:AU32"/>
    <mergeCell ref="AV32:AW32"/>
    <mergeCell ref="AX32:AY32"/>
    <mergeCell ref="AZ32:BA32"/>
    <mergeCell ref="BB32:BC32"/>
    <mergeCell ref="BD32:BE32"/>
    <mergeCell ref="AP28:AQ28"/>
    <mergeCell ref="AR28:AS28"/>
    <mergeCell ref="AT28:AU28"/>
    <mergeCell ref="AV28:AW28"/>
    <mergeCell ref="AX28:AY28"/>
    <mergeCell ref="AZ28:BA28"/>
    <mergeCell ref="BB28:BC28"/>
    <mergeCell ref="BD28:BE28"/>
    <mergeCell ref="AN29:AN32"/>
    <mergeCell ref="AN33:AN36"/>
    <mergeCell ref="AN37:AN40"/>
    <mergeCell ref="AN41:AN44"/>
    <mergeCell ref="AN45:AN48"/>
    <mergeCell ref="AN49:AN52"/>
    <mergeCell ref="AN53:AN56"/>
    <mergeCell ref="AN57:AN60"/>
    <mergeCell ref="BB30:BC30"/>
    <mergeCell ref="BD30:BE30"/>
    <mergeCell ref="AP31:AQ31"/>
    <mergeCell ref="AR31:AS31"/>
    <mergeCell ref="AT31:AU31"/>
    <mergeCell ref="AV31:AW31"/>
    <mergeCell ref="AX31:AY31"/>
    <mergeCell ref="AZ31:BA31"/>
    <mergeCell ref="BB31:BC31"/>
    <mergeCell ref="BD31:BE31"/>
    <mergeCell ref="AO33:AO36"/>
    <mergeCell ref="AP33:AQ33"/>
    <mergeCell ref="AR33:AS33"/>
    <mergeCell ref="AT33:AU33"/>
    <mergeCell ref="AV33:AW33"/>
    <mergeCell ref="AX33:AY33"/>
    <mergeCell ref="AZ33:BA33"/>
    <mergeCell ref="BB33:BC33"/>
    <mergeCell ref="BD33:BE33"/>
    <mergeCell ref="AP34:AQ34"/>
    <mergeCell ref="AR34:AS34"/>
    <mergeCell ref="AT34:AU34"/>
    <mergeCell ref="AV34:AW34"/>
    <mergeCell ref="AX34:AY34"/>
    <mergeCell ref="AO23:AO24"/>
    <mergeCell ref="AP23:AQ24"/>
    <mergeCell ref="AR23:BE23"/>
    <mergeCell ref="AR24:AS24"/>
    <mergeCell ref="AT24:AU24"/>
    <mergeCell ref="AV24:AW24"/>
    <mergeCell ref="AX24:AY24"/>
    <mergeCell ref="AZ24:BA24"/>
    <mergeCell ref="BB24:BC24"/>
    <mergeCell ref="BD24:BE24"/>
    <mergeCell ref="AO25:AO28"/>
    <mergeCell ref="AP25:AQ25"/>
    <mergeCell ref="AR25:AS25"/>
    <mergeCell ref="AT25:AU25"/>
    <mergeCell ref="AV25:AW25"/>
    <mergeCell ref="AX25:AY25"/>
    <mergeCell ref="AZ25:BA25"/>
    <mergeCell ref="BB25:BC25"/>
    <mergeCell ref="BD25:BE25"/>
    <mergeCell ref="AP26:AQ26"/>
    <mergeCell ref="AR26:AS26"/>
    <mergeCell ref="AT26:AU26"/>
    <mergeCell ref="AV26:AW26"/>
    <mergeCell ref="BB26:BC26"/>
    <mergeCell ref="BD26:BE26"/>
    <mergeCell ref="AP27:AQ27"/>
    <mergeCell ref="AR27:AS27"/>
    <mergeCell ref="AT27:AU27"/>
    <mergeCell ref="AV27:AW27"/>
    <mergeCell ref="AX27:AY27"/>
    <mergeCell ref="AZ27:BA27"/>
    <mergeCell ref="BB27:BC27"/>
    <mergeCell ref="AN61:AN64"/>
    <mergeCell ref="AP68:AQ68"/>
    <mergeCell ref="AR68:AS68"/>
    <mergeCell ref="AT68:AU68"/>
    <mergeCell ref="AV68:AW68"/>
    <mergeCell ref="AX68:AY68"/>
    <mergeCell ref="AZ68:BA68"/>
    <mergeCell ref="BB68:BC68"/>
    <mergeCell ref="BD68:BE68"/>
    <mergeCell ref="AO61:AO64"/>
    <mergeCell ref="AP61:AQ61"/>
    <mergeCell ref="AR61:AS61"/>
    <mergeCell ref="AT61:AU61"/>
    <mergeCell ref="AV61:AW61"/>
    <mergeCell ref="AX61:AY61"/>
    <mergeCell ref="AZ61:BA61"/>
    <mergeCell ref="BB61:BC61"/>
    <mergeCell ref="BD61:BE61"/>
    <mergeCell ref="AP62:AQ62"/>
    <mergeCell ref="AR62:AS62"/>
    <mergeCell ref="AT62:AU62"/>
    <mergeCell ref="AV62:AW62"/>
    <mergeCell ref="AX62:AY62"/>
    <mergeCell ref="AZ62:BA62"/>
    <mergeCell ref="AN65:AN68"/>
    <mergeCell ref="BB62:BC62"/>
    <mergeCell ref="BD62:BE62"/>
    <mergeCell ref="AP63:AQ63"/>
    <mergeCell ref="AR63:AS63"/>
    <mergeCell ref="AT63:AU63"/>
    <mergeCell ref="AV63:AW63"/>
    <mergeCell ref="AX63:AY63"/>
    <mergeCell ref="AO53:AO56"/>
    <mergeCell ref="AP53:AQ53"/>
    <mergeCell ref="AR53:AS53"/>
    <mergeCell ref="AT53:AU53"/>
    <mergeCell ref="AV53:AW53"/>
    <mergeCell ref="AX53:AY53"/>
    <mergeCell ref="AZ53:BA53"/>
    <mergeCell ref="BB53:BC53"/>
    <mergeCell ref="BD53:BE53"/>
    <mergeCell ref="AP54:AQ54"/>
    <mergeCell ref="AR54:AS54"/>
    <mergeCell ref="AT54:AU54"/>
    <mergeCell ref="AV54:AW54"/>
    <mergeCell ref="AX54:AY54"/>
    <mergeCell ref="AZ54:BA54"/>
    <mergeCell ref="AP52:AQ52"/>
    <mergeCell ref="AR52:AS52"/>
    <mergeCell ref="AT52:AU52"/>
    <mergeCell ref="AV52:AW52"/>
    <mergeCell ref="AX52:AY52"/>
    <mergeCell ref="AZ52:BA52"/>
    <mergeCell ref="BB52:BC52"/>
    <mergeCell ref="BD52:BE52"/>
    <mergeCell ref="BB54:BC54"/>
    <mergeCell ref="BD54:BE54"/>
    <mergeCell ref="AP55:AQ55"/>
    <mergeCell ref="AR55:AS55"/>
    <mergeCell ref="AT55:AU55"/>
    <mergeCell ref="AV55:AW55"/>
    <mergeCell ref="AX55:AY55"/>
    <mergeCell ref="AZ55:BA55"/>
    <mergeCell ref="BB55:BC55"/>
    <mergeCell ref="BD37:BE37"/>
    <mergeCell ref="AP38:AQ38"/>
    <mergeCell ref="AR38:AS38"/>
    <mergeCell ref="AT38:AU38"/>
    <mergeCell ref="AV38:AW38"/>
    <mergeCell ref="AX38:AY38"/>
    <mergeCell ref="AZ38:BA38"/>
    <mergeCell ref="AP36:AQ36"/>
    <mergeCell ref="AR36:AS36"/>
    <mergeCell ref="AT36:AU36"/>
    <mergeCell ref="AV36:AW36"/>
    <mergeCell ref="AX36:AY36"/>
    <mergeCell ref="AZ36:BA36"/>
    <mergeCell ref="BB36:BC36"/>
    <mergeCell ref="BD36:BE36"/>
    <mergeCell ref="AP40:AQ40"/>
    <mergeCell ref="AR40:AS40"/>
    <mergeCell ref="AT40:AU40"/>
    <mergeCell ref="AV40:AW40"/>
    <mergeCell ref="AX40:AY40"/>
    <mergeCell ref="AZ40:BA40"/>
    <mergeCell ref="BB40:BC40"/>
    <mergeCell ref="BD40:BE40"/>
    <mergeCell ref="AN23:AN24"/>
    <mergeCell ref="AN25:AN28"/>
    <mergeCell ref="AX26:AY26"/>
    <mergeCell ref="AZ26:BA26"/>
    <mergeCell ref="A73:D73"/>
    <mergeCell ref="E73:J73"/>
    <mergeCell ref="K73:N73"/>
    <mergeCell ref="O73:R73"/>
    <mergeCell ref="Z68:AA68"/>
    <mergeCell ref="AB68:AC68"/>
    <mergeCell ref="AD68:AE68"/>
    <mergeCell ref="AF68:AG68"/>
    <mergeCell ref="AH68:AI68"/>
    <mergeCell ref="A71:AG71"/>
    <mergeCell ref="N68:O68"/>
    <mergeCell ref="P68:Q68"/>
    <mergeCell ref="R68:S68"/>
    <mergeCell ref="T68:U68"/>
    <mergeCell ref="V68:W68"/>
    <mergeCell ref="X68:Y68"/>
    <mergeCell ref="B68:C68"/>
    <mergeCell ref="D68:E68"/>
    <mergeCell ref="F68:G68"/>
    <mergeCell ref="H68:I68"/>
    <mergeCell ref="J68:K68"/>
    <mergeCell ref="L68:M68"/>
    <mergeCell ref="X67:Y67"/>
    <mergeCell ref="Z67:AA67"/>
    <mergeCell ref="AB67:AC67"/>
    <mergeCell ref="AD67:AE67"/>
    <mergeCell ref="AF67:AG67"/>
    <mergeCell ref="AH67:AI67"/>
    <mergeCell ref="L67:M67"/>
    <mergeCell ref="N67:O67"/>
    <mergeCell ref="P67:Q67"/>
    <mergeCell ref="R67:S67"/>
    <mergeCell ref="T67:U67"/>
    <mergeCell ref="V67:W67"/>
    <mergeCell ref="B67:C67"/>
    <mergeCell ref="D67:E67"/>
    <mergeCell ref="F67:G67"/>
    <mergeCell ref="H67:I67"/>
    <mergeCell ref="J67:K67"/>
    <mergeCell ref="N66:O66"/>
    <mergeCell ref="P66:Q66"/>
    <mergeCell ref="R66:S66"/>
    <mergeCell ref="T66:U66"/>
    <mergeCell ref="B66:C66"/>
    <mergeCell ref="D66:E66"/>
    <mergeCell ref="F66:G66"/>
    <mergeCell ref="H66:I66"/>
    <mergeCell ref="J66:K66"/>
    <mergeCell ref="L66:M66"/>
    <mergeCell ref="P65:Q65"/>
    <mergeCell ref="R65:S65"/>
    <mergeCell ref="T65:U65"/>
    <mergeCell ref="V65:W65"/>
    <mergeCell ref="Z66:AA66"/>
    <mergeCell ref="AB66:AC66"/>
    <mergeCell ref="AD66:AE66"/>
    <mergeCell ref="AF66:AG66"/>
    <mergeCell ref="AH66:AI66"/>
    <mergeCell ref="V66:W66"/>
    <mergeCell ref="X66:Y66"/>
    <mergeCell ref="AB64:AC64"/>
    <mergeCell ref="AD64:AE64"/>
    <mergeCell ref="AF64:AG64"/>
    <mergeCell ref="AH64:AI64"/>
    <mergeCell ref="A65:A68"/>
    <mergeCell ref="B65:C65"/>
    <mergeCell ref="D65:E65"/>
    <mergeCell ref="F65:G65"/>
    <mergeCell ref="H65:I65"/>
    <mergeCell ref="J65:K65"/>
    <mergeCell ref="P64:Q64"/>
    <mergeCell ref="R64:S64"/>
    <mergeCell ref="T64:U64"/>
    <mergeCell ref="V64:W64"/>
    <mergeCell ref="X64:Y64"/>
    <mergeCell ref="Z64:AA64"/>
    <mergeCell ref="X65:Y65"/>
    <mergeCell ref="Z65:AA65"/>
    <mergeCell ref="AB65:AC65"/>
    <mergeCell ref="AD65:AE65"/>
    <mergeCell ref="AF65:AG65"/>
    <mergeCell ref="AH65:AI65"/>
    <mergeCell ref="L65:M65"/>
    <mergeCell ref="N65:O65"/>
    <mergeCell ref="B64:C64"/>
    <mergeCell ref="D64:E64"/>
    <mergeCell ref="F64:G64"/>
    <mergeCell ref="H64:I64"/>
    <mergeCell ref="AH62:AI62"/>
    <mergeCell ref="B63:C63"/>
    <mergeCell ref="D63:E63"/>
    <mergeCell ref="F63:G63"/>
    <mergeCell ref="H63:I63"/>
    <mergeCell ref="J63:K63"/>
    <mergeCell ref="L63:M63"/>
    <mergeCell ref="N63:O63"/>
    <mergeCell ref="P63:Q63"/>
    <mergeCell ref="T62:U62"/>
    <mergeCell ref="V62:W62"/>
    <mergeCell ref="X62:Y62"/>
    <mergeCell ref="Z62:AA62"/>
    <mergeCell ref="AB62:AC62"/>
    <mergeCell ref="AD62:AE62"/>
    <mergeCell ref="AD63:AE63"/>
    <mergeCell ref="AF63:AG63"/>
    <mergeCell ref="AH63:AI63"/>
    <mergeCell ref="V63:W63"/>
    <mergeCell ref="X63:Y63"/>
    <mergeCell ref="Z63:AA63"/>
    <mergeCell ref="AB63:AC63"/>
    <mergeCell ref="D62:E62"/>
    <mergeCell ref="L62:M62"/>
    <mergeCell ref="N62:O62"/>
    <mergeCell ref="AH60:AI60"/>
    <mergeCell ref="A61:A64"/>
    <mergeCell ref="B61:C61"/>
    <mergeCell ref="D61:E61"/>
    <mergeCell ref="F61:G61"/>
    <mergeCell ref="H61:I61"/>
    <mergeCell ref="N60:O60"/>
    <mergeCell ref="P60:Q60"/>
    <mergeCell ref="R60:S60"/>
    <mergeCell ref="T60:U60"/>
    <mergeCell ref="V60:W60"/>
    <mergeCell ref="X60:Y60"/>
    <mergeCell ref="B60:C60"/>
    <mergeCell ref="D60:E60"/>
    <mergeCell ref="F60:G60"/>
    <mergeCell ref="H60:I60"/>
    <mergeCell ref="J60:K60"/>
    <mergeCell ref="H59:I59"/>
    <mergeCell ref="J59:K59"/>
    <mergeCell ref="P62:Q62"/>
    <mergeCell ref="R62:S62"/>
    <mergeCell ref="V61:W61"/>
    <mergeCell ref="Z60:AA60"/>
    <mergeCell ref="X61:Y61"/>
    <mergeCell ref="Z61:AA61"/>
    <mergeCell ref="AB60:AC60"/>
    <mergeCell ref="AD60:AE60"/>
    <mergeCell ref="AF60:AG60"/>
    <mergeCell ref="J64:K64"/>
    <mergeCell ref="L64:M64"/>
    <mergeCell ref="N64:O64"/>
    <mergeCell ref="R63:S63"/>
    <mergeCell ref="T63:U63"/>
    <mergeCell ref="AF62:AG62"/>
    <mergeCell ref="AB58:AC58"/>
    <mergeCell ref="AD58:AE58"/>
    <mergeCell ref="L60:M60"/>
    <mergeCell ref="AH61:AI61"/>
    <mergeCell ref="B62:C62"/>
    <mergeCell ref="F62:G62"/>
    <mergeCell ref="AB61:AC61"/>
    <mergeCell ref="AD61:AE61"/>
    <mergeCell ref="AF61:AG61"/>
    <mergeCell ref="J61:K61"/>
    <mergeCell ref="L61:M61"/>
    <mergeCell ref="N61:O61"/>
    <mergeCell ref="P61:Q61"/>
    <mergeCell ref="R61:S61"/>
    <mergeCell ref="T61:U61"/>
    <mergeCell ref="H62:I62"/>
    <mergeCell ref="J62:K62"/>
    <mergeCell ref="X59:Y59"/>
    <mergeCell ref="Z59:AA59"/>
    <mergeCell ref="AB59:AC59"/>
    <mergeCell ref="AD59:AE59"/>
    <mergeCell ref="AF59:AG59"/>
    <mergeCell ref="AH59:AI59"/>
    <mergeCell ref="L59:M59"/>
    <mergeCell ref="N59:O59"/>
    <mergeCell ref="P59:Q59"/>
    <mergeCell ref="R59:S59"/>
    <mergeCell ref="T59:U59"/>
    <mergeCell ref="V59:W59"/>
    <mergeCell ref="B59:C59"/>
    <mergeCell ref="D59:E59"/>
    <mergeCell ref="F59:G59"/>
    <mergeCell ref="F56:G56"/>
    <mergeCell ref="H56:I56"/>
    <mergeCell ref="N58:O58"/>
    <mergeCell ref="P58:Q58"/>
    <mergeCell ref="R58:S58"/>
    <mergeCell ref="T58:U58"/>
    <mergeCell ref="B58:C58"/>
    <mergeCell ref="D58:E58"/>
    <mergeCell ref="F58:G58"/>
    <mergeCell ref="H58:I58"/>
    <mergeCell ref="J58:K58"/>
    <mergeCell ref="L58:M58"/>
    <mergeCell ref="P57:Q57"/>
    <mergeCell ref="R57:S57"/>
    <mergeCell ref="T57:U57"/>
    <mergeCell ref="V57:W57"/>
    <mergeCell ref="Z58:AA58"/>
    <mergeCell ref="J56:K56"/>
    <mergeCell ref="L56:M56"/>
    <mergeCell ref="N56:O56"/>
    <mergeCell ref="B54:C54"/>
    <mergeCell ref="F54:G54"/>
    <mergeCell ref="AF58:AG58"/>
    <mergeCell ref="AH58:AI58"/>
    <mergeCell ref="V58:W58"/>
    <mergeCell ref="X58:Y58"/>
    <mergeCell ref="AB56:AC56"/>
    <mergeCell ref="AD56:AE56"/>
    <mergeCell ref="AF56:AG56"/>
    <mergeCell ref="AH56:AI56"/>
    <mergeCell ref="A57:A60"/>
    <mergeCell ref="B57:C57"/>
    <mergeCell ref="D57:E57"/>
    <mergeCell ref="F57:G57"/>
    <mergeCell ref="H57:I57"/>
    <mergeCell ref="J57:K57"/>
    <mergeCell ref="P56:Q56"/>
    <mergeCell ref="R56:S56"/>
    <mergeCell ref="T56:U56"/>
    <mergeCell ref="V56:W56"/>
    <mergeCell ref="X56:Y56"/>
    <mergeCell ref="Z56:AA56"/>
    <mergeCell ref="X57:Y57"/>
    <mergeCell ref="Z57:AA57"/>
    <mergeCell ref="AB57:AC57"/>
    <mergeCell ref="AD57:AE57"/>
    <mergeCell ref="AF57:AG57"/>
    <mergeCell ref="AH57:AI57"/>
    <mergeCell ref="L57:M57"/>
    <mergeCell ref="N57:O57"/>
    <mergeCell ref="B56:C56"/>
    <mergeCell ref="D56:E56"/>
    <mergeCell ref="AD55:AE55"/>
    <mergeCell ref="AF55:AG55"/>
    <mergeCell ref="AH55:AI55"/>
    <mergeCell ref="V55:W55"/>
    <mergeCell ref="X55:Y55"/>
    <mergeCell ref="Z55:AA55"/>
    <mergeCell ref="AB55:AC55"/>
    <mergeCell ref="D54:E54"/>
    <mergeCell ref="L54:M54"/>
    <mergeCell ref="N54:O54"/>
    <mergeCell ref="P54:Q54"/>
    <mergeCell ref="R54:S54"/>
    <mergeCell ref="R55:S55"/>
    <mergeCell ref="T55:U55"/>
    <mergeCell ref="AF54:AG54"/>
    <mergeCell ref="AF53:AG53"/>
    <mergeCell ref="Z54:AA54"/>
    <mergeCell ref="AB54:AC54"/>
    <mergeCell ref="A53:A56"/>
    <mergeCell ref="B53:C53"/>
    <mergeCell ref="D53:E53"/>
    <mergeCell ref="F53:G53"/>
    <mergeCell ref="H53:I53"/>
    <mergeCell ref="N52:O52"/>
    <mergeCell ref="P52:Q52"/>
    <mergeCell ref="R52:S52"/>
    <mergeCell ref="T52:U52"/>
    <mergeCell ref="V52:W52"/>
    <mergeCell ref="X52:Y52"/>
    <mergeCell ref="B52:C52"/>
    <mergeCell ref="D52:E52"/>
    <mergeCell ref="F52:G52"/>
    <mergeCell ref="H52:I52"/>
    <mergeCell ref="J52:K52"/>
    <mergeCell ref="L52:M52"/>
    <mergeCell ref="B55:C55"/>
    <mergeCell ref="D55:E55"/>
    <mergeCell ref="F55:G55"/>
    <mergeCell ref="H55:I55"/>
    <mergeCell ref="J55:K55"/>
    <mergeCell ref="L55:M55"/>
    <mergeCell ref="J53:K53"/>
    <mergeCell ref="L53:M53"/>
    <mergeCell ref="N53:O53"/>
    <mergeCell ref="N55:O55"/>
    <mergeCell ref="P55:Q55"/>
    <mergeCell ref="T54:U54"/>
    <mergeCell ref="V54:W54"/>
    <mergeCell ref="X54:Y54"/>
    <mergeCell ref="P53:Q53"/>
    <mergeCell ref="F50:G50"/>
    <mergeCell ref="H50:I50"/>
    <mergeCell ref="R53:S53"/>
    <mergeCell ref="T53:U53"/>
    <mergeCell ref="H54:I54"/>
    <mergeCell ref="J54:K54"/>
    <mergeCell ref="X51:Y51"/>
    <mergeCell ref="Z51:AA51"/>
    <mergeCell ref="AB51:AC51"/>
    <mergeCell ref="AD51:AE51"/>
    <mergeCell ref="AF51:AG51"/>
    <mergeCell ref="AH51:AI51"/>
    <mergeCell ref="L51:M51"/>
    <mergeCell ref="N51:O51"/>
    <mergeCell ref="P51:Q51"/>
    <mergeCell ref="R51:S51"/>
    <mergeCell ref="T51:U51"/>
    <mergeCell ref="V51:W51"/>
    <mergeCell ref="V53:W53"/>
    <mergeCell ref="Z52:AA52"/>
    <mergeCell ref="X53:Y53"/>
    <mergeCell ref="Z53:AA53"/>
    <mergeCell ref="AB52:AC52"/>
    <mergeCell ref="AD52:AE52"/>
    <mergeCell ref="AF52:AG52"/>
    <mergeCell ref="AH52:AI52"/>
    <mergeCell ref="AH53:AI53"/>
    <mergeCell ref="AH54:AI54"/>
    <mergeCell ref="AB53:AC53"/>
    <mergeCell ref="AD53:AE53"/>
    <mergeCell ref="AD54:AE54"/>
    <mergeCell ref="AH47:AI47"/>
    <mergeCell ref="V47:W47"/>
    <mergeCell ref="X47:Y47"/>
    <mergeCell ref="A49:A52"/>
    <mergeCell ref="B49:C49"/>
    <mergeCell ref="D49:E49"/>
    <mergeCell ref="F49:G49"/>
    <mergeCell ref="H49:I49"/>
    <mergeCell ref="J49:K49"/>
    <mergeCell ref="P48:Q48"/>
    <mergeCell ref="R48:S48"/>
    <mergeCell ref="T48:U48"/>
    <mergeCell ref="V48:W48"/>
    <mergeCell ref="X48:Y48"/>
    <mergeCell ref="Z48:AA48"/>
    <mergeCell ref="X49:Y49"/>
    <mergeCell ref="Z49:AA49"/>
    <mergeCell ref="AB49:AC49"/>
    <mergeCell ref="AD49:AE49"/>
    <mergeCell ref="AF49:AG49"/>
    <mergeCell ref="L49:M49"/>
    <mergeCell ref="N49:O49"/>
    <mergeCell ref="B51:C51"/>
    <mergeCell ref="D51:E51"/>
    <mergeCell ref="F51:G51"/>
    <mergeCell ref="H51:I51"/>
    <mergeCell ref="J51:K51"/>
    <mergeCell ref="N50:O50"/>
    <mergeCell ref="P50:Q50"/>
    <mergeCell ref="R50:S50"/>
    <mergeCell ref="B50:C50"/>
    <mergeCell ref="D50:E50"/>
    <mergeCell ref="V49:W49"/>
    <mergeCell ref="Z50:AA50"/>
    <mergeCell ref="AB50:AC50"/>
    <mergeCell ref="AD50:AE50"/>
    <mergeCell ref="AF50:AG50"/>
    <mergeCell ref="AH50:AI50"/>
    <mergeCell ref="V50:W50"/>
    <mergeCell ref="X50:Y50"/>
    <mergeCell ref="AB48:AC48"/>
    <mergeCell ref="AD48:AE48"/>
    <mergeCell ref="AF48:AG48"/>
    <mergeCell ref="AH48:AI48"/>
    <mergeCell ref="AH49:AI49"/>
    <mergeCell ref="J50:K50"/>
    <mergeCell ref="L50:M50"/>
    <mergeCell ref="P49:Q49"/>
    <mergeCell ref="R49:S49"/>
    <mergeCell ref="T49:U49"/>
    <mergeCell ref="T50:U50"/>
    <mergeCell ref="N48:O48"/>
    <mergeCell ref="A45:A48"/>
    <mergeCell ref="B45:C45"/>
    <mergeCell ref="D45:E45"/>
    <mergeCell ref="F45:G45"/>
    <mergeCell ref="H45:I45"/>
    <mergeCell ref="N44:O44"/>
    <mergeCell ref="P44:Q44"/>
    <mergeCell ref="R44:S44"/>
    <mergeCell ref="T44:U44"/>
    <mergeCell ref="V44:W44"/>
    <mergeCell ref="X44:Y44"/>
    <mergeCell ref="B44:C44"/>
    <mergeCell ref="D44:E44"/>
    <mergeCell ref="F44:G44"/>
    <mergeCell ref="H44:I44"/>
    <mergeCell ref="J44:K44"/>
    <mergeCell ref="L44:M44"/>
    <mergeCell ref="B46:C46"/>
    <mergeCell ref="F47:G47"/>
    <mergeCell ref="H47:I47"/>
    <mergeCell ref="J47:K47"/>
    <mergeCell ref="L47:M47"/>
    <mergeCell ref="N47:O47"/>
    <mergeCell ref="P47:Q47"/>
    <mergeCell ref="T46:U46"/>
    <mergeCell ref="V46:W46"/>
    <mergeCell ref="B48:C48"/>
    <mergeCell ref="D48:E48"/>
    <mergeCell ref="F48:G48"/>
    <mergeCell ref="H48:I48"/>
    <mergeCell ref="J48:K48"/>
    <mergeCell ref="L48:M48"/>
    <mergeCell ref="B47:C47"/>
    <mergeCell ref="D47:E47"/>
    <mergeCell ref="F46:G46"/>
    <mergeCell ref="AB45:AC45"/>
    <mergeCell ref="AD45:AE45"/>
    <mergeCell ref="AF45:AG45"/>
    <mergeCell ref="J45:K45"/>
    <mergeCell ref="L45:M45"/>
    <mergeCell ref="N45:O45"/>
    <mergeCell ref="P45:Q45"/>
    <mergeCell ref="R45:S45"/>
    <mergeCell ref="T45:U45"/>
    <mergeCell ref="H46:I46"/>
    <mergeCell ref="J46:K46"/>
    <mergeCell ref="Z47:AA47"/>
    <mergeCell ref="AB47:AC47"/>
    <mergeCell ref="R47:S47"/>
    <mergeCell ref="T47:U47"/>
    <mergeCell ref="AF46:AG46"/>
    <mergeCell ref="D46:E46"/>
    <mergeCell ref="L46:M46"/>
    <mergeCell ref="N46:O46"/>
    <mergeCell ref="P46:Q46"/>
    <mergeCell ref="R46:S46"/>
    <mergeCell ref="AD47:AE47"/>
    <mergeCell ref="AF47:AG47"/>
    <mergeCell ref="X43:Y43"/>
    <mergeCell ref="Z43:AA43"/>
    <mergeCell ref="AB43:AC43"/>
    <mergeCell ref="AD43:AE43"/>
    <mergeCell ref="AF43:AG43"/>
    <mergeCell ref="V45:W45"/>
    <mergeCell ref="Z44:AA44"/>
    <mergeCell ref="X45:Y45"/>
    <mergeCell ref="Z45:AA45"/>
    <mergeCell ref="AB44:AC44"/>
    <mergeCell ref="AD44:AE44"/>
    <mergeCell ref="AF44:AG44"/>
    <mergeCell ref="X46:Y46"/>
    <mergeCell ref="Z46:AA46"/>
    <mergeCell ref="AB46:AC46"/>
    <mergeCell ref="AD46:AE46"/>
    <mergeCell ref="AH43:AI43"/>
    <mergeCell ref="AH44:AI44"/>
    <mergeCell ref="AH45:AI45"/>
    <mergeCell ref="AH46:AI46"/>
    <mergeCell ref="L43:M43"/>
    <mergeCell ref="N43:O43"/>
    <mergeCell ref="P43:Q43"/>
    <mergeCell ref="R43:S43"/>
    <mergeCell ref="T43:U43"/>
    <mergeCell ref="V43:W43"/>
    <mergeCell ref="B43:C43"/>
    <mergeCell ref="D43:E43"/>
    <mergeCell ref="F43:G43"/>
    <mergeCell ref="H43:I43"/>
    <mergeCell ref="J43:K43"/>
    <mergeCell ref="N42:O42"/>
    <mergeCell ref="P42:Q42"/>
    <mergeCell ref="R42:S42"/>
    <mergeCell ref="T42:U42"/>
    <mergeCell ref="B42:C42"/>
    <mergeCell ref="D42:E42"/>
    <mergeCell ref="F42:G42"/>
    <mergeCell ref="H42:I42"/>
    <mergeCell ref="J42:K42"/>
    <mergeCell ref="L42:M42"/>
    <mergeCell ref="P41:Q41"/>
    <mergeCell ref="R41:S41"/>
    <mergeCell ref="T41:U41"/>
    <mergeCell ref="V41:W41"/>
    <mergeCell ref="Z42:AA42"/>
    <mergeCell ref="AB42:AC42"/>
    <mergeCell ref="AD42:AE42"/>
    <mergeCell ref="AF42:AG42"/>
    <mergeCell ref="AH42:AI42"/>
    <mergeCell ref="V42:W42"/>
    <mergeCell ref="X42:Y42"/>
    <mergeCell ref="AB40:AC40"/>
    <mergeCell ref="AD40:AE40"/>
    <mergeCell ref="AF40:AG40"/>
    <mergeCell ref="AH40:AI40"/>
    <mergeCell ref="A41:A44"/>
    <mergeCell ref="B41:C41"/>
    <mergeCell ref="D41:E41"/>
    <mergeCell ref="F41:G41"/>
    <mergeCell ref="H41:I41"/>
    <mergeCell ref="J41:K41"/>
    <mergeCell ref="P40:Q40"/>
    <mergeCell ref="R40:S40"/>
    <mergeCell ref="T40:U40"/>
    <mergeCell ref="V40:W40"/>
    <mergeCell ref="X40:Y40"/>
    <mergeCell ref="Z40:AA40"/>
    <mergeCell ref="X41:Y41"/>
    <mergeCell ref="Z41:AA41"/>
    <mergeCell ref="AB41:AC41"/>
    <mergeCell ref="AD41:AE41"/>
    <mergeCell ref="AF41:AG41"/>
    <mergeCell ref="AH41:AI41"/>
    <mergeCell ref="L41:M41"/>
    <mergeCell ref="N41:O41"/>
    <mergeCell ref="B40:C40"/>
    <mergeCell ref="D40:E40"/>
    <mergeCell ref="F40:G40"/>
    <mergeCell ref="H40:I40"/>
    <mergeCell ref="AH38:AI38"/>
    <mergeCell ref="B39:C39"/>
    <mergeCell ref="D39:E39"/>
    <mergeCell ref="F39:G39"/>
    <mergeCell ref="H39:I39"/>
    <mergeCell ref="J39:K39"/>
    <mergeCell ref="L39:M39"/>
    <mergeCell ref="N39:O39"/>
    <mergeCell ref="P39:Q39"/>
    <mergeCell ref="T38:U38"/>
    <mergeCell ref="V38:W38"/>
    <mergeCell ref="X38:Y38"/>
    <mergeCell ref="Z38:AA38"/>
    <mergeCell ref="AB38:AC38"/>
    <mergeCell ref="AD38:AE38"/>
    <mergeCell ref="AD39:AE39"/>
    <mergeCell ref="AF39:AG39"/>
    <mergeCell ref="AH39:AI39"/>
    <mergeCell ref="V39:W39"/>
    <mergeCell ref="X39:Y39"/>
    <mergeCell ref="Z39:AA39"/>
    <mergeCell ref="AB39:AC39"/>
    <mergeCell ref="D38:E38"/>
    <mergeCell ref="L38:M38"/>
    <mergeCell ref="N38:O38"/>
    <mergeCell ref="P38:Q38"/>
    <mergeCell ref="R38:S38"/>
    <mergeCell ref="V37:W37"/>
    <mergeCell ref="Z36:AA36"/>
    <mergeCell ref="X37:Y37"/>
    <mergeCell ref="Z37:AA37"/>
    <mergeCell ref="AB36:AC36"/>
    <mergeCell ref="AD36:AE36"/>
    <mergeCell ref="AF36:AG36"/>
    <mergeCell ref="J40:K40"/>
    <mergeCell ref="L40:M40"/>
    <mergeCell ref="N40:O40"/>
    <mergeCell ref="R39:S39"/>
    <mergeCell ref="T39:U39"/>
    <mergeCell ref="AF38:AG38"/>
    <mergeCell ref="AH36:AI36"/>
    <mergeCell ref="A37:A40"/>
    <mergeCell ref="B37:C37"/>
    <mergeCell ref="D37:E37"/>
    <mergeCell ref="F37:G37"/>
    <mergeCell ref="H37:I37"/>
    <mergeCell ref="N36:O36"/>
    <mergeCell ref="P36:Q36"/>
    <mergeCell ref="R36:S36"/>
    <mergeCell ref="T36:U36"/>
    <mergeCell ref="V36:W36"/>
    <mergeCell ref="X36:Y36"/>
    <mergeCell ref="B36:C36"/>
    <mergeCell ref="D36:E36"/>
    <mergeCell ref="F36:G36"/>
    <mergeCell ref="H36:I36"/>
    <mergeCell ref="J36:K36"/>
    <mergeCell ref="L36:M36"/>
    <mergeCell ref="AH37:AI37"/>
    <mergeCell ref="B38:C38"/>
    <mergeCell ref="F38:G38"/>
    <mergeCell ref="AB37:AC37"/>
    <mergeCell ref="AD37:AE37"/>
    <mergeCell ref="AF37:AG37"/>
    <mergeCell ref="J37:K37"/>
    <mergeCell ref="L37:M37"/>
    <mergeCell ref="N37:O37"/>
    <mergeCell ref="P37:Q37"/>
    <mergeCell ref="R37:S37"/>
    <mergeCell ref="T37:U37"/>
    <mergeCell ref="H38:I38"/>
    <mergeCell ref="J38:K38"/>
    <mergeCell ref="AB34:AC34"/>
    <mergeCell ref="AD34:AE34"/>
    <mergeCell ref="X35:Y35"/>
    <mergeCell ref="Z35:AA35"/>
    <mergeCell ref="AB35:AC35"/>
    <mergeCell ref="AD35:AE35"/>
    <mergeCell ref="AF35:AG35"/>
    <mergeCell ref="AH35:AI35"/>
    <mergeCell ref="L35:M35"/>
    <mergeCell ref="N35:O35"/>
    <mergeCell ref="P35:Q35"/>
    <mergeCell ref="R35:S35"/>
    <mergeCell ref="T35:U35"/>
    <mergeCell ref="V35:W35"/>
    <mergeCell ref="B35:C35"/>
    <mergeCell ref="D35:E35"/>
    <mergeCell ref="F35:G35"/>
    <mergeCell ref="H35:I35"/>
    <mergeCell ref="J35:K35"/>
    <mergeCell ref="F32:G32"/>
    <mergeCell ref="H32:I32"/>
    <mergeCell ref="N34:O34"/>
    <mergeCell ref="P34:Q34"/>
    <mergeCell ref="R34:S34"/>
    <mergeCell ref="T34:U34"/>
    <mergeCell ref="B34:C34"/>
    <mergeCell ref="D34:E34"/>
    <mergeCell ref="F34:G34"/>
    <mergeCell ref="H34:I34"/>
    <mergeCell ref="J34:K34"/>
    <mergeCell ref="L34:M34"/>
    <mergeCell ref="P33:Q33"/>
    <mergeCell ref="R33:S33"/>
    <mergeCell ref="T33:U33"/>
    <mergeCell ref="B32:C32"/>
    <mergeCell ref="D32:E32"/>
    <mergeCell ref="V33:W33"/>
    <mergeCell ref="Z34:AA34"/>
    <mergeCell ref="Z30:AA30"/>
    <mergeCell ref="AB30:AC30"/>
    <mergeCell ref="AF34:AG34"/>
    <mergeCell ref="AH34:AI34"/>
    <mergeCell ref="V34:W34"/>
    <mergeCell ref="X34:Y34"/>
    <mergeCell ref="AB32:AC32"/>
    <mergeCell ref="AD32:AE32"/>
    <mergeCell ref="AF32:AG32"/>
    <mergeCell ref="AH32:AI32"/>
    <mergeCell ref="V32:W32"/>
    <mergeCell ref="X32:Y32"/>
    <mergeCell ref="Z32:AA32"/>
    <mergeCell ref="A33:A36"/>
    <mergeCell ref="B33:C33"/>
    <mergeCell ref="D33:E33"/>
    <mergeCell ref="F33:G33"/>
    <mergeCell ref="H33:I33"/>
    <mergeCell ref="J33:K33"/>
    <mergeCell ref="P32:Q32"/>
    <mergeCell ref="R32:S32"/>
    <mergeCell ref="T32:U32"/>
    <mergeCell ref="X33:Y33"/>
    <mergeCell ref="Z33:AA33"/>
    <mergeCell ref="AB33:AC33"/>
    <mergeCell ref="AD33:AE33"/>
    <mergeCell ref="AF33:AG33"/>
    <mergeCell ref="AH33:AI33"/>
    <mergeCell ref="L33:M33"/>
    <mergeCell ref="N33:O33"/>
    <mergeCell ref="A25:A28"/>
    <mergeCell ref="L27:M27"/>
    <mergeCell ref="J32:K32"/>
    <mergeCell ref="L32:M32"/>
    <mergeCell ref="N32:O32"/>
    <mergeCell ref="R31:S31"/>
    <mergeCell ref="T31:U31"/>
    <mergeCell ref="AH29:AI29"/>
    <mergeCell ref="B31:C31"/>
    <mergeCell ref="D31:E31"/>
    <mergeCell ref="F31:G31"/>
    <mergeCell ref="H31:I31"/>
    <mergeCell ref="J31:K31"/>
    <mergeCell ref="L31:M31"/>
    <mergeCell ref="N31:O31"/>
    <mergeCell ref="P31:Q31"/>
    <mergeCell ref="T30:U30"/>
    <mergeCell ref="B30:C30"/>
    <mergeCell ref="D30:E30"/>
    <mergeCell ref="F30:G30"/>
    <mergeCell ref="AD31:AE31"/>
    <mergeCell ref="AF31:AG31"/>
    <mergeCell ref="AH31:AI31"/>
    <mergeCell ref="V31:W31"/>
    <mergeCell ref="X31:Y31"/>
    <mergeCell ref="Z31:AA31"/>
    <mergeCell ref="AB31:AC31"/>
    <mergeCell ref="H30:I30"/>
    <mergeCell ref="AF30:AG30"/>
    <mergeCell ref="AH30:AI30"/>
    <mergeCell ref="V30:W30"/>
    <mergeCell ref="X30:Y30"/>
    <mergeCell ref="AD25:AE25"/>
    <mergeCell ref="AF25:AG25"/>
    <mergeCell ref="AH25:AI25"/>
    <mergeCell ref="AD30:AE30"/>
    <mergeCell ref="J30:K30"/>
    <mergeCell ref="L30:M30"/>
    <mergeCell ref="N30:O30"/>
    <mergeCell ref="P30:Q30"/>
    <mergeCell ref="R30:S30"/>
    <mergeCell ref="AF28:AG28"/>
    <mergeCell ref="AH28:AI28"/>
    <mergeCell ref="A29:A32"/>
    <mergeCell ref="B29:C29"/>
    <mergeCell ref="D29:E29"/>
    <mergeCell ref="F29:G29"/>
    <mergeCell ref="H29:I29"/>
    <mergeCell ref="N28:O28"/>
    <mergeCell ref="P28:Q28"/>
    <mergeCell ref="R28:S28"/>
    <mergeCell ref="T28:U28"/>
    <mergeCell ref="V28:W28"/>
    <mergeCell ref="X28:Y28"/>
    <mergeCell ref="B28:C28"/>
    <mergeCell ref="D28:E28"/>
    <mergeCell ref="F28:G28"/>
    <mergeCell ref="H28:I28"/>
    <mergeCell ref="J28:K28"/>
    <mergeCell ref="L28:M28"/>
    <mergeCell ref="AF29:AG29"/>
    <mergeCell ref="J29:K29"/>
    <mergeCell ref="L29:M29"/>
    <mergeCell ref="N29:O29"/>
    <mergeCell ref="AD28:AE28"/>
    <mergeCell ref="Z28:AA28"/>
    <mergeCell ref="AB28:AC28"/>
    <mergeCell ref="AB29:AC29"/>
    <mergeCell ref="AD29:AE29"/>
    <mergeCell ref="R29:S29"/>
    <mergeCell ref="T29:U29"/>
    <mergeCell ref="V29:W29"/>
    <mergeCell ref="X29:Y29"/>
    <mergeCell ref="Z29:AA29"/>
    <mergeCell ref="AD26:AE26"/>
    <mergeCell ref="AF26:AG26"/>
    <mergeCell ref="AH26:AI26"/>
    <mergeCell ref="N26:O26"/>
    <mergeCell ref="P26:Q26"/>
    <mergeCell ref="R26:S26"/>
    <mergeCell ref="T26:U26"/>
    <mergeCell ref="AD27:AE27"/>
    <mergeCell ref="AF27:AG27"/>
    <mergeCell ref="AH27:AI27"/>
    <mergeCell ref="N27:O27"/>
    <mergeCell ref="P27:Q27"/>
    <mergeCell ref="R27:S27"/>
    <mergeCell ref="T27:U27"/>
    <mergeCell ref="V27:W27"/>
    <mergeCell ref="P29:Q29"/>
    <mergeCell ref="B26:C26"/>
    <mergeCell ref="D26:E26"/>
    <mergeCell ref="F26:G26"/>
    <mergeCell ref="H26:I26"/>
    <mergeCell ref="B25:C25"/>
    <mergeCell ref="D25:E25"/>
    <mergeCell ref="F25:G25"/>
    <mergeCell ref="H25:I25"/>
    <mergeCell ref="J25:K25"/>
    <mergeCell ref="L25:M25"/>
    <mergeCell ref="N25:O25"/>
    <mergeCell ref="AB25:AC25"/>
    <mergeCell ref="B27:C27"/>
    <mergeCell ref="D27:E27"/>
    <mergeCell ref="F27:G27"/>
    <mergeCell ref="H27:I27"/>
    <mergeCell ref="J27:K27"/>
    <mergeCell ref="V26:W26"/>
    <mergeCell ref="X26:Y26"/>
    <mergeCell ref="X27:Y27"/>
    <mergeCell ref="Z27:AA27"/>
    <mergeCell ref="AB27:AC27"/>
    <mergeCell ref="Z25:AA25"/>
    <mergeCell ref="Z26:AA26"/>
    <mergeCell ref="AB26:AC26"/>
    <mergeCell ref="J26:K26"/>
    <mergeCell ref="L26:M26"/>
    <mergeCell ref="P25:Q25"/>
    <mergeCell ref="R25:S25"/>
    <mergeCell ref="T25:U25"/>
    <mergeCell ref="V25:W25"/>
    <mergeCell ref="X25:Y25"/>
    <mergeCell ref="AF23:AG24"/>
    <mergeCell ref="AH23:AI24"/>
    <mergeCell ref="D24:E24"/>
    <mergeCell ref="F24:G24"/>
    <mergeCell ref="H24:I24"/>
    <mergeCell ref="J24:K24"/>
    <mergeCell ref="L24:M24"/>
    <mergeCell ref="N24:O24"/>
    <mergeCell ref="P24:Q24"/>
    <mergeCell ref="R24:S24"/>
    <mergeCell ref="AB24:AC24"/>
    <mergeCell ref="AD24:AE24"/>
    <mergeCell ref="U20:X20"/>
    <mergeCell ref="Y20:Z20"/>
    <mergeCell ref="A23:A24"/>
    <mergeCell ref="B23:C24"/>
    <mergeCell ref="D23:Q23"/>
    <mergeCell ref="R23:AE23"/>
    <mergeCell ref="T24:U24"/>
    <mergeCell ref="V24:W24"/>
    <mergeCell ref="X24:Y24"/>
    <mergeCell ref="Z24:AA24"/>
    <mergeCell ref="U16:X16"/>
    <mergeCell ref="Y16:Z16"/>
    <mergeCell ref="A17:D17"/>
    <mergeCell ref="E17:F17"/>
    <mergeCell ref="G17:H17"/>
    <mergeCell ref="K17:L17"/>
    <mergeCell ref="N17:O17"/>
    <mergeCell ref="Q17:R17"/>
    <mergeCell ref="U17:X17"/>
    <mergeCell ref="Y17:Z17"/>
    <mergeCell ref="B16:D16"/>
    <mergeCell ref="E16:F16"/>
    <mergeCell ref="G16:H16"/>
    <mergeCell ref="K16:L16"/>
    <mergeCell ref="N16:O16"/>
    <mergeCell ref="Q16:R16"/>
    <mergeCell ref="U14:X14"/>
    <mergeCell ref="Y14:Z14"/>
    <mergeCell ref="B15:D15"/>
    <mergeCell ref="E15:F15"/>
    <mergeCell ref="G15:H15"/>
    <mergeCell ref="K15:L15"/>
    <mergeCell ref="N15:O15"/>
    <mergeCell ref="Q15:R15"/>
    <mergeCell ref="U15:X15"/>
    <mergeCell ref="Y15:Z15"/>
    <mergeCell ref="B14:D14"/>
    <mergeCell ref="E14:F14"/>
    <mergeCell ref="G14:H14"/>
    <mergeCell ref="K14:L14"/>
    <mergeCell ref="N14:O14"/>
    <mergeCell ref="Q14:R14"/>
    <mergeCell ref="B13:D13"/>
    <mergeCell ref="E13:F13"/>
    <mergeCell ref="G13:H13"/>
    <mergeCell ref="K13:L13"/>
    <mergeCell ref="N13:O13"/>
    <mergeCell ref="Q13:R13"/>
    <mergeCell ref="Q11:R11"/>
    <mergeCell ref="U11:V11"/>
    <mergeCell ref="Z11:AA11"/>
    <mergeCell ref="B12:D12"/>
    <mergeCell ref="E12:F12"/>
    <mergeCell ref="G12:H12"/>
    <mergeCell ref="K12:L12"/>
    <mergeCell ref="N12:O12"/>
    <mergeCell ref="Q12:R12"/>
    <mergeCell ref="Q10:R10"/>
    <mergeCell ref="U10:V10"/>
    <mergeCell ref="Z10:AA10"/>
    <mergeCell ref="B11:D11"/>
    <mergeCell ref="E11:F11"/>
    <mergeCell ref="G11:H11"/>
    <mergeCell ref="K11:L11"/>
    <mergeCell ref="N11:O11"/>
    <mergeCell ref="K9:L9"/>
    <mergeCell ref="N9:O9"/>
    <mergeCell ref="Q9:R9"/>
    <mergeCell ref="Z7:AA7"/>
    <mergeCell ref="B8:D8"/>
    <mergeCell ref="E8:F8"/>
    <mergeCell ref="G8:H8"/>
    <mergeCell ref="K8:L8"/>
    <mergeCell ref="N8:O8"/>
    <mergeCell ref="Q8:R8"/>
    <mergeCell ref="U8:V8"/>
    <mergeCell ref="B7:D7"/>
    <mergeCell ref="E7:F7"/>
    <mergeCell ref="G7:H7"/>
    <mergeCell ref="K7:L7"/>
    <mergeCell ref="N7:O7"/>
    <mergeCell ref="Q7:R7"/>
    <mergeCell ref="A1:AE1"/>
    <mergeCell ref="AH1:AI1"/>
    <mergeCell ref="A4:D5"/>
    <mergeCell ref="E4:F5"/>
    <mergeCell ref="G4:H5"/>
    <mergeCell ref="I4:I5"/>
    <mergeCell ref="J4:J5"/>
    <mergeCell ref="K4:L5"/>
    <mergeCell ref="M4:M5"/>
    <mergeCell ref="N4:O5"/>
    <mergeCell ref="U4:V4"/>
    <mergeCell ref="W4:X4"/>
    <mergeCell ref="Y4:AA4"/>
    <mergeCell ref="AC4:AF4"/>
    <mergeCell ref="AG4:AH4"/>
    <mergeCell ref="AC5:AF5"/>
    <mergeCell ref="AG5:AH5"/>
    <mergeCell ref="AC7:AF7"/>
    <mergeCell ref="AG7:AH7"/>
    <mergeCell ref="AC8:AF8"/>
    <mergeCell ref="AG8:AH8"/>
    <mergeCell ref="AC9:AF9"/>
    <mergeCell ref="AG9:AH9"/>
    <mergeCell ref="AC10:AF10"/>
    <mergeCell ref="AG10:AH10"/>
    <mergeCell ref="B6:D6"/>
    <mergeCell ref="E6:F6"/>
    <mergeCell ref="G6:H6"/>
    <mergeCell ref="K6:L6"/>
    <mergeCell ref="N6:O6"/>
    <mergeCell ref="Q6:R6"/>
    <mergeCell ref="P4:P5"/>
    <mergeCell ref="Q4:R5"/>
    <mergeCell ref="S4:S5"/>
    <mergeCell ref="AC6:AF6"/>
    <mergeCell ref="AG6:AH6"/>
    <mergeCell ref="U9:V9"/>
    <mergeCell ref="W9:X9"/>
    <mergeCell ref="Z9:AA9"/>
    <mergeCell ref="B10:D10"/>
    <mergeCell ref="E10:F10"/>
    <mergeCell ref="G10:H10"/>
    <mergeCell ref="K10:L10"/>
    <mergeCell ref="N10:O10"/>
    <mergeCell ref="W8:X8"/>
    <mergeCell ref="Z8:AA8"/>
    <mergeCell ref="B9:D9"/>
    <mergeCell ref="E9:F9"/>
    <mergeCell ref="G9:H9"/>
  </mergeCells>
  <phoneticPr fontId="5"/>
  <printOptions horizontalCentered="1" verticalCentered="1"/>
  <pageMargins left="0.59055118110236227" right="0.59055118110236227" top="0.59055118110236227" bottom="0.59055118110236227" header="0.31496062992125984" footer="0.31496062992125984"/>
  <pageSetup paperSize="8" scale="50" orientation="landscape" r:id="rId1"/>
  <headerFooter alignWithMargins="0"/>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87"/>
  <sheetViews>
    <sheetView view="pageBreakPreview" zoomScale="70" zoomScaleNormal="75" zoomScaleSheetLayoutView="70" zoomScalePageLayoutView="40" workbookViewId="0">
      <selection activeCell="E19" sqref="E19:F19"/>
    </sheetView>
  </sheetViews>
  <sheetFormatPr defaultRowHeight="13.5"/>
  <cols>
    <col min="1" max="1" width="8.75" style="156" customWidth="1"/>
    <col min="2" max="2" width="20.875" style="156" customWidth="1"/>
    <col min="3" max="33" width="9.625" style="156" customWidth="1"/>
    <col min="34" max="40" width="9" style="156"/>
    <col min="41" max="41" width="25" style="156" customWidth="1"/>
    <col min="42" max="42" width="20.875" style="156" customWidth="1"/>
    <col min="43" max="16384" width="9" style="156"/>
  </cols>
  <sheetData>
    <row r="1" spans="1:51" ht="26.25" customHeight="1">
      <c r="A1" s="1611" t="s">
        <v>676</v>
      </c>
      <c r="B1" s="1611"/>
      <c r="C1" s="1611"/>
      <c r="D1" s="1611"/>
      <c r="E1" s="1611"/>
      <c r="F1" s="1611"/>
      <c r="G1" s="1611"/>
      <c r="H1" s="1611"/>
      <c r="I1" s="1611"/>
      <c r="J1" s="1611"/>
      <c r="K1" s="1611"/>
      <c r="L1" s="1611"/>
      <c r="M1" s="1611"/>
      <c r="N1" s="1611"/>
      <c r="O1" s="1611"/>
      <c r="P1" s="1611"/>
      <c r="Q1" s="1611"/>
      <c r="R1" s="1611"/>
      <c r="S1" s="1611"/>
      <c r="T1" s="1611"/>
      <c r="U1" s="1611"/>
      <c r="V1" s="1611"/>
      <c r="W1" s="1611"/>
      <c r="X1" s="1611"/>
      <c r="Y1" s="1611"/>
      <c r="Z1" s="1611"/>
      <c r="AA1" s="1611"/>
      <c r="AB1" s="1611"/>
      <c r="AC1" s="1611"/>
      <c r="AD1" s="1611"/>
      <c r="AE1" s="1611"/>
      <c r="AH1" s="1612" t="s">
        <v>494</v>
      </c>
      <c r="AI1" s="1613"/>
    </row>
    <row r="2" spans="1:51" ht="24.75" customHeight="1">
      <c r="A2" s="579" t="s">
        <v>751</v>
      </c>
      <c r="B2" s="537"/>
      <c r="C2" s="537"/>
      <c r="D2" s="537"/>
      <c r="E2" s="537"/>
      <c r="F2" s="537"/>
      <c r="G2" s="537"/>
      <c r="H2" s="579"/>
      <c r="I2" s="579"/>
      <c r="J2" s="714"/>
      <c r="K2" s="714"/>
      <c r="L2" s="537"/>
      <c r="M2" s="537"/>
      <c r="N2" s="537"/>
      <c r="O2" s="537"/>
      <c r="P2" s="537"/>
      <c r="Q2" s="537"/>
      <c r="R2" s="537"/>
      <c r="S2" s="537"/>
      <c r="T2" s="538"/>
      <c r="U2" s="538"/>
      <c r="V2" s="538"/>
      <c r="W2" s="538"/>
      <c r="X2" s="688"/>
      <c r="Y2" s="715" t="s">
        <v>504</v>
      </c>
      <c r="AG2" s="538"/>
    </row>
    <row r="3" spans="1:51" ht="23.25" customHeight="1" thickBot="1">
      <c r="A3" s="716" t="s">
        <v>165</v>
      </c>
      <c r="B3" s="716"/>
      <c r="C3" s="716"/>
      <c r="D3" s="716"/>
      <c r="E3" s="716"/>
      <c r="F3" s="716"/>
      <c r="G3" s="540"/>
      <c r="H3" s="540"/>
      <c r="I3" s="362"/>
      <c r="J3" s="362"/>
      <c r="K3" s="362"/>
      <c r="L3" s="362"/>
      <c r="M3" s="362"/>
      <c r="N3" s="362"/>
      <c r="O3" s="362"/>
      <c r="P3" s="362"/>
      <c r="Q3" s="362"/>
      <c r="R3" s="362"/>
      <c r="S3" s="362"/>
      <c r="T3" s="362"/>
      <c r="U3" s="716" t="s">
        <v>477</v>
      </c>
      <c r="V3" s="362"/>
      <c r="W3" s="362"/>
      <c r="X3" s="362"/>
      <c r="Y3" s="362"/>
      <c r="Z3" s="362"/>
      <c r="AA3" s="362"/>
      <c r="AB3" s="362"/>
      <c r="AC3" s="717" t="s">
        <v>765</v>
      </c>
      <c r="AD3" s="716"/>
      <c r="AE3" s="362"/>
      <c r="AF3" s="362"/>
      <c r="AG3" s="362"/>
      <c r="AH3" s="362"/>
      <c r="AN3" s="538"/>
      <c r="AO3" s="538"/>
      <c r="AP3" s="538"/>
      <c r="AQ3" s="538"/>
      <c r="AR3" s="538"/>
    </row>
    <row r="4" spans="1:51" ht="22.5" customHeight="1" thickBot="1">
      <c r="A4" s="1878" t="s">
        <v>166</v>
      </c>
      <c r="B4" s="1879"/>
      <c r="C4" s="1879"/>
      <c r="D4" s="1880"/>
      <c r="E4" s="1868" t="s">
        <v>167</v>
      </c>
      <c r="F4" s="1869"/>
      <c r="G4" s="1868" t="s">
        <v>168</v>
      </c>
      <c r="H4" s="1869"/>
      <c r="I4" s="1872" t="s">
        <v>486</v>
      </c>
      <c r="J4" s="1584" t="s">
        <v>169</v>
      </c>
      <c r="K4" s="1874" t="s">
        <v>559</v>
      </c>
      <c r="L4" s="1875"/>
      <c r="M4" s="1872" t="s">
        <v>322</v>
      </c>
      <c r="N4" s="1868" t="s">
        <v>509</v>
      </c>
      <c r="O4" s="1869"/>
      <c r="P4" s="1584" t="s">
        <v>485</v>
      </c>
      <c r="Q4" s="1874" t="s">
        <v>515</v>
      </c>
      <c r="R4" s="1875"/>
      <c r="S4" s="1590" t="s">
        <v>476</v>
      </c>
      <c r="T4" s="645"/>
      <c r="U4" s="1628" t="s">
        <v>260</v>
      </c>
      <c r="V4" s="1629"/>
      <c r="W4" s="1630" t="s">
        <v>402</v>
      </c>
      <c r="X4" s="1629"/>
      <c r="Y4" s="1630" t="s">
        <v>581</v>
      </c>
      <c r="Z4" s="1631"/>
      <c r="AA4" s="1632"/>
      <c r="AB4" s="645"/>
      <c r="AC4" s="1633" t="s">
        <v>659</v>
      </c>
      <c r="AD4" s="1634"/>
      <c r="AE4" s="1634"/>
      <c r="AF4" s="1635"/>
      <c r="AG4" s="1636">
        <f>G19</f>
        <v>0</v>
      </c>
      <c r="AH4" s="1637"/>
      <c r="AI4" s="538"/>
      <c r="AJ4" s="538"/>
      <c r="AL4" s="362"/>
    </row>
    <row r="5" spans="1:51" ht="21.75" customHeight="1" thickTop="1">
      <c r="A5" s="1881"/>
      <c r="B5" s="1882"/>
      <c r="C5" s="1882"/>
      <c r="D5" s="1883"/>
      <c r="E5" s="1870"/>
      <c r="F5" s="1871"/>
      <c r="G5" s="1870"/>
      <c r="H5" s="1871"/>
      <c r="I5" s="1873"/>
      <c r="J5" s="1585"/>
      <c r="K5" s="1876"/>
      <c r="L5" s="1877"/>
      <c r="M5" s="1873"/>
      <c r="N5" s="1870"/>
      <c r="O5" s="1871"/>
      <c r="P5" s="1585"/>
      <c r="Q5" s="1876"/>
      <c r="R5" s="1877"/>
      <c r="S5" s="1591"/>
      <c r="T5" s="645"/>
      <c r="U5" s="566" t="s">
        <v>478</v>
      </c>
      <c r="V5" s="567"/>
      <c r="W5" s="703"/>
      <c r="X5" s="718" t="s">
        <v>261</v>
      </c>
      <c r="Y5" s="704"/>
      <c r="Z5" s="719" t="s">
        <v>582</v>
      </c>
      <c r="AA5" s="720"/>
      <c r="AB5" s="645"/>
      <c r="AC5" s="1564" t="s">
        <v>660</v>
      </c>
      <c r="AD5" s="1565"/>
      <c r="AE5" s="1565"/>
      <c r="AF5" s="1566"/>
      <c r="AG5" s="1592">
        <f>Y21</f>
        <v>0</v>
      </c>
      <c r="AH5" s="1593"/>
      <c r="AI5" s="538"/>
      <c r="AJ5" s="538"/>
      <c r="AL5" s="362"/>
    </row>
    <row r="6" spans="1:51" ht="24" customHeight="1" thickBot="1">
      <c r="A6" s="721" t="s">
        <v>170</v>
      </c>
      <c r="B6" s="1846" t="s">
        <v>171</v>
      </c>
      <c r="C6" s="1847"/>
      <c r="D6" s="1583"/>
      <c r="E6" s="1582" t="s">
        <v>172</v>
      </c>
      <c r="F6" s="1583"/>
      <c r="G6" s="1582" t="s">
        <v>173</v>
      </c>
      <c r="H6" s="1583"/>
      <c r="I6" s="570" t="s">
        <v>174</v>
      </c>
      <c r="J6" s="570" t="s">
        <v>175</v>
      </c>
      <c r="K6" s="1582" t="s">
        <v>508</v>
      </c>
      <c r="L6" s="1583"/>
      <c r="M6" s="570" t="s">
        <v>175</v>
      </c>
      <c r="N6" s="1582" t="s">
        <v>583</v>
      </c>
      <c r="O6" s="1583"/>
      <c r="P6" s="570" t="s">
        <v>175</v>
      </c>
      <c r="Q6" s="1582" t="s">
        <v>511</v>
      </c>
      <c r="R6" s="1583"/>
      <c r="S6" s="562" t="s">
        <v>175</v>
      </c>
      <c r="T6" s="646"/>
      <c r="U6" s="564" t="s">
        <v>479</v>
      </c>
      <c r="V6" s="565"/>
      <c r="W6" s="705"/>
      <c r="X6" s="681" t="s">
        <v>261</v>
      </c>
      <c r="Y6" s="706"/>
      <c r="Z6" s="722" t="s">
        <v>526</v>
      </c>
      <c r="AA6" s="723"/>
      <c r="AB6" s="646"/>
      <c r="AC6" s="1564" t="s">
        <v>661</v>
      </c>
      <c r="AD6" s="1565"/>
      <c r="AE6" s="1565"/>
      <c r="AF6" s="1566"/>
      <c r="AG6" s="1592">
        <f>AG4+AG5</f>
        <v>0</v>
      </c>
      <c r="AH6" s="1593"/>
      <c r="AI6" s="538"/>
      <c r="AJ6" s="538"/>
      <c r="AL6" s="362"/>
    </row>
    <row r="7" spans="1:51" ht="24" customHeight="1" thickTop="1">
      <c r="A7" s="724">
        <v>1</v>
      </c>
      <c r="B7" s="1638"/>
      <c r="C7" s="1639"/>
      <c r="D7" s="1640"/>
      <c r="E7" s="1641"/>
      <c r="F7" s="1642"/>
      <c r="G7" s="1643" t="str">
        <f>IF(B7=0,"",AF26)</f>
        <v/>
      </c>
      <c r="H7" s="1644"/>
      <c r="I7" s="689" t="str">
        <f t="shared" ref="I7:I16" si="0">IF(B7=0," ",E7/G7)</f>
        <v xml:space="preserve"> </v>
      </c>
      <c r="J7" s="725" t="str">
        <f t="shared" ref="J7:J16" si="1">IF(B7=0," ",G7/$Y$14*100)</f>
        <v xml:space="preserve"> </v>
      </c>
      <c r="K7" s="1645" t="str">
        <f>IF(B7=0,"",AF28)</f>
        <v/>
      </c>
      <c r="L7" s="1646"/>
      <c r="M7" s="691" t="str">
        <f>IF(B7=0," ",K7/$Y$15*100)</f>
        <v xml:space="preserve"> </v>
      </c>
      <c r="N7" s="1647" t="str">
        <f>IF(B7=0,"",AF29)</f>
        <v/>
      </c>
      <c r="O7" s="1648"/>
      <c r="P7" s="692" t="str">
        <f t="shared" ref="P7:P16" si="2">IF(B7=0," ",N7/$Y$16*100)</f>
        <v xml:space="preserve"> </v>
      </c>
      <c r="Q7" s="1649" t="str">
        <f>IF(B7=0,"",AH27-AH29)</f>
        <v/>
      </c>
      <c r="R7" s="1650"/>
      <c r="S7" s="693" t="str">
        <f>IF(B7=0," ",Q7/$Y$17*100)</f>
        <v xml:space="preserve"> </v>
      </c>
      <c r="T7" s="707"/>
      <c r="U7" s="564" t="s">
        <v>480</v>
      </c>
      <c r="V7" s="565"/>
      <c r="W7" s="708"/>
      <c r="X7" s="681" t="s">
        <v>584</v>
      </c>
      <c r="Y7" s="709"/>
      <c r="Z7" s="1853" t="s">
        <v>585</v>
      </c>
      <c r="AA7" s="1854"/>
      <c r="AB7" s="707"/>
      <c r="AC7" s="1564" t="s">
        <v>495</v>
      </c>
      <c r="AD7" s="1565"/>
      <c r="AE7" s="1565"/>
      <c r="AF7" s="1566"/>
      <c r="AG7" s="1567" t="e">
        <f>AG8/AG6*100</f>
        <v>#DIV/0!</v>
      </c>
      <c r="AH7" s="1568"/>
      <c r="AI7" s="726"/>
      <c r="AJ7" s="538"/>
      <c r="AL7" s="362"/>
    </row>
    <row r="8" spans="1:51" ht="24" customHeight="1">
      <c r="A8" s="727">
        <v>2</v>
      </c>
      <c r="B8" s="1600"/>
      <c r="C8" s="1601"/>
      <c r="D8" s="1602"/>
      <c r="E8" s="1603"/>
      <c r="F8" s="1604"/>
      <c r="G8" s="1605" t="str">
        <f>IF(B8=0,"",AF30)</f>
        <v/>
      </c>
      <c r="H8" s="1606"/>
      <c r="I8" s="689" t="str">
        <f t="shared" si="0"/>
        <v xml:space="preserve"> </v>
      </c>
      <c r="J8" s="728" t="str">
        <f t="shared" si="1"/>
        <v xml:space="preserve"> </v>
      </c>
      <c r="K8" s="1607" t="str">
        <f>IF(B8=0,"",AF32)</f>
        <v/>
      </c>
      <c r="L8" s="1608"/>
      <c r="M8" s="694" t="str">
        <f t="shared" ref="M8:M16" si="3">IF(B8=0," ",K8/$Y$15*100)</f>
        <v xml:space="preserve"> </v>
      </c>
      <c r="N8" s="1609" t="str">
        <f>IF(B8=0,"",AF33)</f>
        <v/>
      </c>
      <c r="O8" s="1610"/>
      <c r="P8" s="695" t="str">
        <f t="shared" si="2"/>
        <v xml:space="preserve"> </v>
      </c>
      <c r="Q8" s="1607" t="str">
        <f>IF(B8=0,"",AH31-AH33)</f>
        <v/>
      </c>
      <c r="R8" s="1608"/>
      <c r="S8" s="696" t="str">
        <f>IF(B8=0," ",Q8/$Y$17*100)</f>
        <v xml:space="preserve"> </v>
      </c>
      <c r="T8" s="707"/>
      <c r="U8" s="1594" t="s">
        <v>481</v>
      </c>
      <c r="V8" s="1595"/>
      <c r="W8" s="1596" t="s">
        <v>475</v>
      </c>
      <c r="X8" s="1597"/>
      <c r="Y8" s="710"/>
      <c r="Z8" s="1853" t="s">
        <v>586</v>
      </c>
      <c r="AA8" s="1854"/>
      <c r="AB8" s="707"/>
      <c r="AC8" s="1564" t="s">
        <v>701</v>
      </c>
      <c r="AD8" s="1565"/>
      <c r="AE8" s="1565"/>
      <c r="AF8" s="1566"/>
      <c r="AG8" s="1569"/>
      <c r="AH8" s="1570"/>
      <c r="AI8" s="538"/>
      <c r="AJ8" s="538"/>
      <c r="AL8" s="362"/>
    </row>
    <row r="9" spans="1:51" ht="24" customHeight="1">
      <c r="A9" s="727">
        <v>3</v>
      </c>
      <c r="B9" s="1600"/>
      <c r="C9" s="1601"/>
      <c r="D9" s="1602"/>
      <c r="E9" s="1603"/>
      <c r="F9" s="1604"/>
      <c r="G9" s="1605" t="str">
        <f>IF(B9=0,"",AF34)</f>
        <v/>
      </c>
      <c r="H9" s="1606"/>
      <c r="I9" s="689" t="str">
        <f t="shared" si="0"/>
        <v xml:space="preserve"> </v>
      </c>
      <c r="J9" s="728" t="str">
        <f t="shared" si="1"/>
        <v xml:space="preserve"> </v>
      </c>
      <c r="K9" s="1607" t="str">
        <f>IF(B9=0,"",AF36)</f>
        <v/>
      </c>
      <c r="L9" s="1608"/>
      <c r="M9" s="694" t="str">
        <f t="shared" si="3"/>
        <v xml:space="preserve"> </v>
      </c>
      <c r="N9" s="1609" t="str">
        <f>IF(B9=0,"",AF37)</f>
        <v/>
      </c>
      <c r="O9" s="1610"/>
      <c r="P9" s="695" t="str">
        <f t="shared" si="2"/>
        <v xml:space="preserve"> </v>
      </c>
      <c r="Q9" s="1607" t="str">
        <f>IF(B9=0,"",AH35-AH37)</f>
        <v/>
      </c>
      <c r="R9" s="1608"/>
      <c r="S9" s="696" t="str">
        <f t="shared" ref="S9:S14" si="4">IF(B9=0," ",Q9/$Y$17*100)</f>
        <v xml:space="preserve"> </v>
      </c>
      <c r="T9" s="707"/>
      <c r="U9" s="1594" t="s">
        <v>482</v>
      </c>
      <c r="V9" s="1595"/>
      <c r="W9" s="1596" t="s">
        <v>475</v>
      </c>
      <c r="X9" s="1597"/>
      <c r="Y9" s="710"/>
      <c r="Z9" s="1853" t="s">
        <v>586</v>
      </c>
      <c r="AA9" s="1854"/>
      <c r="AB9" s="707"/>
      <c r="AC9" s="1564" t="s">
        <v>645</v>
      </c>
      <c r="AD9" s="1565"/>
      <c r="AE9" s="1565"/>
      <c r="AF9" s="1566"/>
      <c r="AG9" s="1592" t="e">
        <f>'様式9-7'!E14</f>
        <v>#DIV/0!</v>
      </c>
      <c r="AH9" s="1593"/>
      <c r="AI9" s="538"/>
      <c r="AJ9" s="538"/>
      <c r="AL9" s="362"/>
    </row>
    <row r="10" spans="1:51" ht="24" customHeight="1" thickBot="1">
      <c r="A10" s="729">
        <v>4</v>
      </c>
      <c r="B10" s="1600"/>
      <c r="C10" s="1601"/>
      <c r="D10" s="1602"/>
      <c r="E10" s="1603"/>
      <c r="F10" s="1604"/>
      <c r="G10" s="1605" t="str">
        <f>IF(B10=0,"",AF38)</f>
        <v/>
      </c>
      <c r="H10" s="1606"/>
      <c r="I10" s="689" t="str">
        <f t="shared" si="0"/>
        <v xml:space="preserve"> </v>
      </c>
      <c r="J10" s="728" t="str">
        <f t="shared" si="1"/>
        <v xml:space="preserve"> </v>
      </c>
      <c r="K10" s="1607" t="str">
        <f>IF(B10=0,"",AF40)</f>
        <v/>
      </c>
      <c r="L10" s="1608"/>
      <c r="M10" s="694" t="str">
        <f t="shared" si="3"/>
        <v xml:space="preserve"> </v>
      </c>
      <c r="N10" s="1609" t="str">
        <f>IF(B10=0,"",AF41)</f>
        <v/>
      </c>
      <c r="O10" s="1610"/>
      <c r="P10" s="695" t="str">
        <f t="shared" si="2"/>
        <v xml:space="preserve"> </v>
      </c>
      <c r="Q10" s="1607" t="str">
        <f>IF(B10=0,"",AH39-AH41)</f>
        <v/>
      </c>
      <c r="R10" s="1608"/>
      <c r="S10" s="696" t="str">
        <f t="shared" si="4"/>
        <v xml:space="preserve"> </v>
      </c>
      <c r="T10" s="707"/>
      <c r="U10" s="1594" t="s">
        <v>483</v>
      </c>
      <c r="V10" s="1595"/>
      <c r="W10" s="711"/>
      <c r="X10" s="681" t="s">
        <v>492</v>
      </c>
      <c r="Y10" s="709"/>
      <c r="Z10" s="1853" t="s">
        <v>587</v>
      </c>
      <c r="AA10" s="1854"/>
      <c r="AB10" s="707"/>
      <c r="AC10" s="1573" t="s">
        <v>496</v>
      </c>
      <c r="AD10" s="1574"/>
      <c r="AE10" s="1574"/>
      <c r="AF10" s="1575"/>
      <c r="AG10" s="1576" t="e">
        <f>AG8-AG9</f>
        <v>#DIV/0!</v>
      </c>
      <c r="AH10" s="1577"/>
      <c r="AI10" s="538"/>
      <c r="AJ10" s="538"/>
      <c r="AL10" s="362"/>
    </row>
    <row r="11" spans="1:51" ht="24" customHeight="1" thickBot="1">
      <c r="A11" s="727">
        <v>5</v>
      </c>
      <c r="B11" s="1600"/>
      <c r="C11" s="1601"/>
      <c r="D11" s="1602"/>
      <c r="E11" s="1603"/>
      <c r="F11" s="1604"/>
      <c r="G11" s="1605" t="str">
        <f>IF(B11=0,"",AF42)</f>
        <v/>
      </c>
      <c r="H11" s="1606"/>
      <c r="I11" s="689" t="str">
        <f t="shared" si="0"/>
        <v xml:space="preserve"> </v>
      </c>
      <c r="J11" s="728" t="str">
        <f t="shared" si="1"/>
        <v xml:space="preserve"> </v>
      </c>
      <c r="K11" s="1607" t="str">
        <f>IF(B11=0,"",AF44)</f>
        <v/>
      </c>
      <c r="L11" s="1608"/>
      <c r="M11" s="694" t="str">
        <f t="shared" si="3"/>
        <v xml:space="preserve"> </v>
      </c>
      <c r="N11" s="1609" t="str">
        <f>IF(B11=0,"",AF45)</f>
        <v/>
      </c>
      <c r="O11" s="1610"/>
      <c r="P11" s="695" t="str">
        <f t="shared" si="2"/>
        <v xml:space="preserve"> </v>
      </c>
      <c r="Q11" s="1607" t="str">
        <f>IF(B11=0,"",AH43-AH45)</f>
        <v/>
      </c>
      <c r="R11" s="1608"/>
      <c r="S11" s="696" t="str">
        <f t="shared" si="4"/>
        <v xml:space="preserve"> </v>
      </c>
      <c r="T11" s="707"/>
      <c r="U11" s="1651" t="s">
        <v>484</v>
      </c>
      <c r="V11" s="1652"/>
      <c r="W11" s="712"/>
      <c r="X11" s="682" t="s">
        <v>492</v>
      </c>
      <c r="Y11" s="713"/>
      <c r="Z11" s="1851" t="s">
        <v>587</v>
      </c>
      <c r="AA11" s="1852"/>
      <c r="AB11" s="707"/>
      <c r="AC11" s="561" t="s">
        <v>510</v>
      </c>
      <c r="AL11" s="362"/>
      <c r="AN11" s="537"/>
      <c r="AO11" s="537"/>
      <c r="AP11" s="537"/>
      <c r="AQ11" s="537"/>
      <c r="AR11" s="537"/>
      <c r="AT11" s="538"/>
      <c r="AU11" s="538"/>
      <c r="AV11" s="538"/>
    </row>
    <row r="12" spans="1:51" ht="24" customHeight="1">
      <c r="A12" s="727">
        <v>6</v>
      </c>
      <c r="B12" s="1600"/>
      <c r="C12" s="1601"/>
      <c r="D12" s="1602"/>
      <c r="E12" s="1603"/>
      <c r="F12" s="1604"/>
      <c r="G12" s="1605" t="str">
        <f>IF(B12=0,"",AF46)</f>
        <v/>
      </c>
      <c r="H12" s="1606"/>
      <c r="I12" s="689" t="str">
        <f t="shared" si="0"/>
        <v xml:space="preserve"> </v>
      </c>
      <c r="J12" s="728" t="str">
        <f t="shared" si="1"/>
        <v xml:space="preserve"> </v>
      </c>
      <c r="K12" s="1607" t="str">
        <f>IF(B12=0,"",AF48)</f>
        <v/>
      </c>
      <c r="L12" s="1608"/>
      <c r="M12" s="694" t="str">
        <f t="shared" si="3"/>
        <v xml:space="preserve"> </v>
      </c>
      <c r="N12" s="1609" t="str">
        <f>IF(B12=0,"",AF49)</f>
        <v/>
      </c>
      <c r="O12" s="1610"/>
      <c r="P12" s="695" t="str">
        <f t="shared" si="2"/>
        <v xml:space="preserve"> </v>
      </c>
      <c r="Q12" s="1607" t="str">
        <f>IF(B12=0,"",AH47-AH49)</f>
        <v/>
      </c>
      <c r="R12" s="1608"/>
      <c r="S12" s="696" t="str">
        <f t="shared" si="4"/>
        <v xml:space="preserve"> </v>
      </c>
      <c r="T12" s="707"/>
      <c r="U12" s="707"/>
      <c r="V12" s="707"/>
      <c r="W12" s="707"/>
      <c r="X12" s="707"/>
      <c r="Y12" s="707"/>
      <c r="Z12" s="707"/>
      <c r="AA12" s="707"/>
      <c r="AB12" s="707"/>
      <c r="AC12" s="561"/>
      <c r="AD12" s="563"/>
      <c r="AE12" s="561"/>
      <c r="AF12" s="563"/>
      <c r="AG12" s="561"/>
      <c r="AH12" s="561"/>
      <c r="AI12" s="538"/>
      <c r="AJ12" s="537"/>
      <c r="AK12" s="537"/>
      <c r="AL12" s="537"/>
      <c r="AM12" s="537"/>
      <c r="AS12" s="538"/>
      <c r="AT12" s="538"/>
      <c r="AU12" s="538"/>
      <c r="AV12" s="538"/>
    </row>
    <row r="13" spans="1:51" ht="24" customHeight="1" thickBot="1">
      <c r="A13" s="727">
        <v>7</v>
      </c>
      <c r="B13" s="1600"/>
      <c r="C13" s="1601"/>
      <c r="D13" s="1602"/>
      <c r="E13" s="1603"/>
      <c r="F13" s="1604"/>
      <c r="G13" s="1605" t="str">
        <f>IF(B13=0,"",AF50)</f>
        <v/>
      </c>
      <c r="H13" s="1606"/>
      <c r="I13" s="689" t="str">
        <f t="shared" si="0"/>
        <v xml:space="preserve"> </v>
      </c>
      <c r="J13" s="728" t="str">
        <f t="shared" si="1"/>
        <v xml:space="preserve"> </v>
      </c>
      <c r="K13" s="1607" t="str">
        <f>IF(B13=0,"",AF52)</f>
        <v/>
      </c>
      <c r="L13" s="1608"/>
      <c r="M13" s="694" t="str">
        <f t="shared" si="3"/>
        <v xml:space="preserve"> </v>
      </c>
      <c r="N13" s="1609" t="str">
        <f>IF(B13=0,"",AF53)</f>
        <v/>
      </c>
      <c r="O13" s="1610"/>
      <c r="P13" s="695" t="str">
        <f t="shared" si="2"/>
        <v xml:space="preserve"> </v>
      </c>
      <c r="Q13" s="1607" t="str">
        <f>IF(B13=0,"",AH51-AH53)</f>
        <v/>
      </c>
      <c r="R13" s="1608"/>
      <c r="S13" s="696" t="str">
        <f t="shared" si="4"/>
        <v xml:space="preserve"> </v>
      </c>
      <c r="T13" s="707"/>
      <c r="U13" s="730" t="s">
        <v>512</v>
      </c>
      <c r="V13" s="537"/>
      <c r="W13" s="537"/>
      <c r="X13" s="537"/>
      <c r="Y13" s="537"/>
      <c r="Z13" s="537"/>
      <c r="AA13" s="537"/>
      <c r="AB13" s="537"/>
      <c r="AT13" s="538"/>
      <c r="AU13" s="538"/>
      <c r="AV13" s="538"/>
      <c r="AW13" s="538"/>
    </row>
    <row r="14" spans="1:51" ht="24" customHeight="1">
      <c r="A14" s="727">
        <v>8</v>
      </c>
      <c r="B14" s="1600"/>
      <c r="C14" s="1601"/>
      <c r="D14" s="1602"/>
      <c r="E14" s="1603"/>
      <c r="F14" s="1604"/>
      <c r="G14" s="1605" t="str">
        <f>IF(B14=0,"",AF54)</f>
        <v/>
      </c>
      <c r="H14" s="1606"/>
      <c r="I14" s="689" t="str">
        <f t="shared" si="0"/>
        <v xml:space="preserve"> </v>
      </c>
      <c r="J14" s="728" t="str">
        <f t="shared" si="1"/>
        <v xml:space="preserve"> </v>
      </c>
      <c r="K14" s="1607" t="str">
        <f>IF(B14=0,"",AF56)</f>
        <v/>
      </c>
      <c r="L14" s="1608"/>
      <c r="M14" s="694" t="str">
        <f t="shared" si="3"/>
        <v xml:space="preserve"> </v>
      </c>
      <c r="N14" s="1609" t="str">
        <f>IF(B14=0,"",AF57)</f>
        <v/>
      </c>
      <c r="O14" s="1610"/>
      <c r="P14" s="695" t="str">
        <f t="shared" si="2"/>
        <v xml:space="preserve"> </v>
      </c>
      <c r="Q14" s="1607" t="str">
        <f>IF(B14=0,"",AH55-AH57)</f>
        <v/>
      </c>
      <c r="R14" s="1608"/>
      <c r="S14" s="696" t="str">
        <f t="shared" si="4"/>
        <v xml:space="preserve"> </v>
      </c>
      <c r="T14" s="707"/>
      <c r="U14" s="1865" t="s">
        <v>489</v>
      </c>
      <c r="V14" s="1866"/>
      <c r="W14" s="1866"/>
      <c r="X14" s="1867"/>
      <c r="Y14" s="1688"/>
      <c r="Z14" s="1689"/>
      <c r="AA14" s="537"/>
      <c r="AB14" s="537"/>
      <c r="AT14" s="538"/>
      <c r="AU14" s="538"/>
      <c r="AV14" s="538"/>
      <c r="AW14" s="538"/>
    </row>
    <row r="15" spans="1:51" ht="24" customHeight="1">
      <c r="A15" s="731">
        <v>9</v>
      </c>
      <c r="B15" s="1600"/>
      <c r="C15" s="1601"/>
      <c r="D15" s="1602"/>
      <c r="E15" s="1603"/>
      <c r="F15" s="1604"/>
      <c r="G15" s="1605" t="str">
        <f>IF(B15=0,"",AF58)</f>
        <v/>
      </c>
      <c r="H15" s="1606"/>
      <c r="I15" s="689" t="str">
        <f t="shared" si="0"/>
        <v xml:space="preserve"> </v>
      </c>
      <c r="J15" s="728" t="str">
        <f t="shared" si="1"/>
        <v xml:space="preserve"> </v>
      </c>
      <c r="K15" s="1607" t="str">
        <f>IF(B15=0,"",AF60)</f>
        <v/>
      </c>
      <c r="L15" s="1608"/>
      <c r="M15" s="694" t="str">
        <f t="shared" si="3"/>
        <v xml:space="preserve"> </v>
      </c>
      <c r="N15" s="1609" t="str">
        <f>IF(B15=0,"",AF61)</f>
        <v/>
      </c>
      <c r="O15" s="1610"/>
      <c r="P15" s="695" t="str">
        <f t="shared" si="2"/>
        <v xml:space="preserve"> </v>
      </c>
      <c r="Q15" s="1607" t="str">
        <f>IF(B15=0,"",AH59-AH61)</f>
        <v/>
      </c>
      <c r="R15" s="1608"/>
      <c r="S15" s="696" t="str">
        <f>IF(B15=0," ",Q15/$Y$17*100)</f>
        <v xml:space="preserve"> </v>
      </c>
      <c r="T15" s="707"/>
      <c r="U15" s="1862" t="s">
        <v>490</v>
      </c>
      <c r="V15" s="1863"/>
      <c r="W15" s="1863"/>
      <c r="X15" s="1864"/>
      <c r="Y15" s="1658"/>
      <c r="Z15" s="1659"/>
      <c r="AA15" s="537"/>
      <c r="AB15" s="537"/>
      <c r="AR15" s="732"/>
      <c r="AT15" s="538"/>
      <c r="AU15" s="538"/>
      <c r="AV15" s="538"/>
      <c r="AW15" s="538"/>
    </row>
    <row r="16" spans="1:51" ht="24" customHeight="1" thickBot="1">
      <c r="A16" s="727">
        <v>10</v>
      </c>
      <c r="B16" s="1674"/>
      <c r="C16" s="1675"/>
      <c r="D16" s="1676"/>
      <c r="E16" s="1677"/>
      <c r="F16" s="1678"/>
      <c r="G16" s="1679" t="str">
        <f>IF(B16=0,"",AF62)</f>
        <v/>
      </c>
      <c r="H16" s="1680"/>
      <c r="I16" s="689" t="str">
        <f t="shared" si="0"/>
        <v xml:space="preserve"> </v>
      </c>
      <c r="J16" s="733" t="str">
        <f t="shared" si="1"/>
        <v xml:space="preserve"> </v>
      </c>
      <c r="K16" s="1607" t="str">
        <f>IF(B16=0,"",AF64)</f>
        <v/>
      </c>
      <c r="L16" s="1608"/>
      <c r="M16" s="698" t="str">
        <f t="shared" si="3"/>
        <v xml:space="preserve"> </v>
      </c>
      <c r="N16" s="1681" t="str">
        <f>IF(B16=0,"",AF65)</f>
        <v/>
      </c>
      <c r="O16" s="1682"/>
      <c r="P16" s="699" t="str">
        <f t="shared" si="2"/>
        <v xml:space="preserve"> </v>
      </c>
      <c r="Q16" s="1683" t="str">
        <f>IF(B16=0,"",AH63-AH65)</f>
        <v/>
      </c>
      <c r="R16" s="1684"/>
      <c r="S16" s="696" t="str">
        <f>IF(B16=0," ",Q16/$Y$17*100)</f>
        <v xml:space="preserve"> </v>
      </c>
      <c r="T16" s="707"/>
      <c r="U16" s="1594" t="s">
        <v>588</v>
      </c>
      <c r="V16" s="1853"/>
      <c r="W16" s="1853"/>
      <c r="X16" s="1595"/>
      <c r="Y16" s="1658"/>
      <c r="Z16" s="1659"/>
      <c r="AA16" s="537"/>
      <c r="AB16" s="537"/>
      <c r="AC16" s="537"/>
      <c r="AD16" s="537"/>
      <c r="AE16" s="537"/>
      <c r="AF16" s="561"/>
      <c r="AV16" s="538"/>
      <c r="AW16" s="538"/>
      <c r="AX16" s="538"/>
      <c r="AY16" s="538"/>
    </row>
    <row r="17" spans="1:57" ht="24" customHeight="1" thickTop="1" thickBot="1">
      <c r="A17" s="1848" t="s">
        <v>22</v>
      </c>
      <c r="B17" s="1849"/>
      <c r="C17" s="1849"/>
      <c r="D17" s="1850"/>
      <c r="E17" s="1663">
        <f>SUM(E7:F16)</f>
        <v>0</v>
      </c>
      <c r="F17" s="1664"/>
      <c r="G17" s="1663">
        <f>SUM(G7:H16)</f>
        <v>0</v>
      </c>
      <c r="H17" s="1664"/>
      <c r="I17" s="684" t="e">
        <f>E17/G17</f>
        <v>#DIV/0!</v>
      </c>
      <c r="J17" s="686" t="e">
        <f>ROUNDDOWN(G17/Y14*100,1)</f>
        <v>#DIV/0!</v>
      </c>
      <c r="K17" s="1665">
        <f>SUM(K7:L16)</f>
        <v>0</v>
      </c>
      <c r="L17" s="1666"/>
      <c r="M17" s="685" t="e">
        <f>ROUNDDOWN(AF68/Y15*100,1)</f>
        <v>#DIV/0!</v>
      </c>
      <c r="N17" s="1667">
        <f>SUM(N7:O16)</f>
        <v>0</v>
      </c>
      <c r="O17" s="1668"/>
      <c r="P17" s="686" t="e">
        <f>ROUNDDOWN(N17/Y16*100,1)</f>
        <v>#DIV/0!</v>
      </c>
      <c r="Q17" s="1665">
        <f>SUM(Q7:R16)</f>
        <v>0</v>
      </c>
      <c r="R17" s="1666"/>
      <c r="S17" s="687" t="e">
        <f>ROUNDDOWN(Q17/Y17*100,1)</f>
        <v>#DIV/0!</v>
      </c>
      <c r="T17" s="707"/>
      <c r="U17" s="1855" t="s">
        <v>516</v>
      </c>
      <c r="V17" s="1856"/>
      <c r="W17" s="1856"/>
      <c r="X17" s="1857"/>
      <c r="Y17" s="1672"/>
      <c r="Z17" s="1673"/>
      <c r="AA17" s="537"/>
      <c r="AB17" s="537"/>
      <c r="AC17" s="537"/>
      <c r="AD17" s="537"/>
      <c r="AE17" s="537"/>
      <c r="AF17" s="561"/>
      <c r="AV17" s="538"/>
      <c r="AW17" s="538"/>
      <c r="AX17" s="538"/>
      <c r="AY17" s="538"/>
    </row>
    <row r="18" spans="1:57" ht="23.25" customHeight="1" thickBot="1">
      <c r="A18" s="579" t="s">
        <v>749</v>
      </c>
      <c r="B18" s="979"/>
      <c r="C18" s="979"/>
      <c r="D18" s="979"/>
      <c r="E18" s="979"/>
      <c r="F18" s="979"/>
      <c r="G18" s="979"/>
      <c r="H18" s="979"/>
      <c r="I18" s="979"/>
      <c r="J18" s="979"/>
      <c r="K18" s="979"/>
      <c r="L18" s="979"/>
      <c r="M18" s="979"/>
      <c r="N18" s="979"/>
      <c r="O18" s="979"/>
      <c r="P18" s="979"/>
      <c r="Q18" s="979"/>
      <c r="R18" s="979"/>
      <c r="S18" s="979"/>
      <c r="T18" s="362"/>
      <c r="U18" s="362"/>
      <c r="V18" s="362"/>
      <c r="W18" s="362"/>
      <c r="X18" s="362"/>
      <c r="Y18" s="362"/>
      <c r="Z18" s="362"/>
      <c r="AA18" s="537"/>
      <c r="AT18" s="545"/>
    </row>
    <row r="19" spans="1:57" ht="23.25" customHeight="1" thickBot="1">
      <c r="A19" s="1884" t="s">
        <v>750</v>
      </c>
      <c r="B19" s="1885"/>
      <c r="C19" s="1885"/>
      <c r="D19" s="1886"/>
      <c r="E19" s="1844">
        <f>'様式10-3-3'!E17:F17+'様式10-4'!E17:F17</f>
        <v>0</v>
      </c>
      <c r="F19" s="1845"/>
      <c r="G19" s="1844">
        <f>'様式10-3-3'!G17:H17+'様式10-4'!G17:H17</f>
        <v>0</v>
      </c>
      <c r="H19" s="1845"/>
      <c r="I19" s="980" t="e">
        <f>E19/G19</f>
        <v>#DIV/0!</v>
      </c>
      <c r="J19" s="981" t="e">
        <f>ROUNDDOWN(G19/Y14*100,1)</f>
        <v>#DIV/0!</v>
      </c>
      <c r="K19" s="1844">
        <f>'様式10-3-3'!K17:L17+'様式10-4'!K17:L17</f>
        <v>0</v>
      </c>
      <c r="L19" s="1845">
        <v>0</v>
      </c>
      <c r="M19" s="981" t="e">
        <f>ROUNDDOWN(('様式10-3-3'!AF67+AF68)/Y15*100,1)</f>
        <v>#DIV/0!</v>
      </c>
      <c r="N19" s="1844">
        <f>'様式10-3-3'!N17:O17+'様式10-4'!N17:O17</f>
        <v>0</v>
      </c>
      <c r="O19" s="1845">
        <v>0</v>
      </c>
      <c r="P19" s="981" t="e">
        <f>ROUNDDOWN(N19/Y16*100,1)</f>
        <v>#DIV/0!</v>
      </c>
      <c r="Q19" s="1844">
        <f>'様式10-3-3'!Q17:R17+'様式10-4'!Q17:R17</f>
        <v>0</v>
      </c>
      <c r="R19" s="1845">
        <v>0</v>
      </c>
      <c r="S19" s="982" t="e">
        <f>ROUNDDOWN(Q19/Y17*100,1)</f>
        <v>#DIV/0!</v>
      </c>
      <c r="T19" s="362"/>
      <c r="U19" s="579" t="s">
        <v>493</v>
      </c>
      <c r="X19" s="362"/>
      <c r="Y19" s="362"/>
      <c r="Z19" s="362"/>
      <c r="AA19" s="537"/>
      <c r="AT19" s="545"/>
    </row>
    <row r="20" spans="1:57" ht="23.25" customHeight="1" thickBot="1">
      <c r="A20" s="734" t="s">
        <v>523</v>
      </c>
      <c r="B20" s="362"/>
      <c r="C20" s="362"/>
      <c r="D20" s="362"/>
      <c r="E20" s="362"/>
      <c r="F20" s="362"/>
      <c r="G20" s="362"/>
      <c r="H20" s="362"/>
      <c r="I20" s="362"/>
      <c r="J20" s="362"/>
      <c r="K20" s="362"/>
      <c r="L20" s="362"/>
      <c r="M20" s="362"/>
      <c r="N20" s="362"/>
      <c r="O20" s="362"/>
      <c r="P20" s="362"/>
      <c r="Q20" s="362"/>
      <c r="R20" s="362"/>
      <c r="S20" s="362"/>
      <c r="T20" s="362"/>
      <c r="U20" s="579"/>
      <c r="X20" s="362"/>
      <c r="Y20" s="362"/>
      <c r="Z20" s="362"/>
      <c r="AA20" s="537"/>
      <c r="AT20" s="545"/>
    </row>
    <row r="21" spans="1:57" ht="23.25" customHeight="1" thickBot="1">
      <c r="A21" s="734" t="s">
        <v>748</v>
      </c>
      <c r="B21" s="362"/>
      <c r="C21" s="362"/>
      <c r="D21" s="362"/>
      <c r="E21" s="362"/>
      <c r="F21" s="362"/>
      <c r="G21" s="362"/>
      <c r="H21" s="362"/>
      <c r="I21" s="362"/>
      <c r="J21" s="362"/>
      <c r="K21" s="362"/>
      <c r="L21" s="362"/>
      <c r="M21" s="362"/>
      <c r="N21" s="362"/>
      <c r="O21" s="362"/>
      <c r="P21" s="362"/>
      <c r="Q21" s="362"/>
      <c r="R21" s="362"/>
      <c r="S21" s="362"/>
      <c r="T21" s="362"/>
      <c r="U21" s="1858" t="s">
        <v>658</v>
      </c>
      <c r="V21" s="1859"/>
      <c r="W21" s="1859"/>
      <c r="X21" s="1859"/>
      <c r="Y21" s="1860">
        <v>0</v>
      </c>
      <c r="Z21" s="1861"/>
      <c r="AA21" s="537"/>
      <c r="AT21" s="545"/>
    </row>
    <row r="22" spans="1:57" ht="23.25" customHeight="1">
      <c r="A22" s="716"/>
      <c r="B22" s="362"/>
      <c r="C22" s="362"/>
      <c r="D22" s="362"/>
      <c r="E22" s="362"/>
      <c r="F22" s="362"/>
      <c r="G22" s="362"/>
      <c r="H22" s="362"/>
      <c r="I22" s="362"/>
      <c r="J22" s="362"/>
      <c r="K22" s="362"/>
      <c r="L22" s="362"/>
      <c r="M22" s="362"/>
      <c r="N22" s="362"/>
      <c r="O22" s="362"/>
      <c r="P22" s="362"/>
      <c r="Q22" s="362"/>
      <c r="R22" s="362"/>
      <c r="S22" s="362"/>
      <c r="T22" s="362"/>
      <c r="U22" s="561" t="s">
        <v>644</v>
      </c>
      <c r="V22" s="561"/>
      <c r="AA22" s="538"/>
      <c r="AB22" s="538"/>
      <c r="AL22" s="545"/>
    </row>
    <row r="23" spans="1:57" ht="27" customHeight="1" thickBot="1">
      <c r="A23" s="730" t="s">
        <v>176</v>
      </c>
      <c r="B23" s="730"/>
      <c r="C23" s="730"/>
      <c r="D23" s="730"/>
      <c r="E23" s="730"/>
      <c r="F23" s="730"/>
      <c r="G23" s="730"/>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538"/>
      <c r="AI23" s="538"/>
      <c r="AJ23" s="538"/>
      <c r="AK23" s="538"/>
      <c r="AL23" s="538"/>
      <c r="AM23" s="538"/>
      <c r="AN23" s="730" t="s">
        <v>561</v>
      </c>
      <c r="AO23" s="730"/>
      <c r="AP23" s="730"/>
      <c r="AQ23" s="730"/>
      <c r="AR23" s="730"/>
      <c r="AS23" s="730"/>
      <c r="AT23" s="730"/>
      <c r="AU23" s="730"/>
      <c r="AV23" s="362"/>
      <c r="AW23" s="362"/>
      <c r="AX23" s="362"/>
      <c r="AY23" s="362"/>
      <c r="AZ23" s="362"/>
      <c r="BA23" s="362"/>
      <c r="BB23" s="362"/>
      <c r="BC23" s="362"/>
      <c r="BD23" s="362"/>
      <c r="BE23" s="362"/>
    </row>
    <row r="24" spans="1:57" s="362" customFormat="1" ht="14.25" customHeight="1">
      <c r="A24" s="1711" t="s">
        <v>177</v>
      </c>
      <c r="B24" s="1713" t="s">
        <v>178</v>
      </c>
      <c r="C24" s="1714"/>
      <c r="D24" s="1717" t="s">
        <v>179</v>
      </c>
      <c r="E24" s="1718"/>
      <c r="F24" s="1718"/>
      <c r="G24" s="1718"/>
      <c r="H24" s="1718"/>
      <c r="I24" s="1718"/>
      <c r="J24" s="1718"/>
      <c r="K24" s="1718"/>
      <c r="L24" s="1718"/>
      <c r="M24" s="1718"/>
      <c r="N24" s="1718"/>
      <c r="O24" s="1718"/>
      <c r="P24" s="1718"/>
      <c r="Q24" s="1719"/>
      <c r="R24" s="1720" t="s">
        <v>180</v>
      </c>
      <c r="S24" s="1721"/>
      <c r="T24" s="1721"/>
      <c r="U24" s="1721"/>
      <c r="V24" s="1721"/>
      <c r="W24" s="1721"/>
      <c r="X24" s="1721"/>
      <c r="Y24" s="1721"/>
      <c r="Z24" s="1721"/>
      <c r="AA24" s="1721"/>
      <c r="AB24" s="1721"/>
      <c r="AC24" s="1721"/>
      <c r="AD24" s="1721"/>
      <c r="AE24" s="1722"/>
      <c r="AF24" s="1693" t="s">
        <v>181</v>
      </c>
      <c r="AG24" s="1694"/>
      <c r="AH24" s="1697" t="s">
        <v>517</v>
      </c>
      <c r="AI24" s="1698"/>
      <c r="AN24" s="1711" t="s">
        <v>177</v>
      </c>
      <c r="AO24" s="1183" t="s">
        <v>563</v>
      </c>
      <c r="AP24" s="1713" t="s">
        <v>178</v>
      </c>
      <c r="AQ24" s="1714"/>
      <c r="AR24" s="1717" t="s">
        <v>562</v>
      </c>
      <c r="AS24" s="1718"/>
      <c r="AT24" s="1718"/>
      <c r="AU24" s="1718"/>
      <c r="AV24" s="1718"/>
      <c r="AW24" s="1718"/>
      <c r="AX24" s="1718"/>
      <c r="AY24" s="1718"/>
      <c r="AZ24" s="1718"/>
      <c r="BA24" s="1718"/>
      <c r="BB24" s="1718"/>
      <c r="BC24" s="1718"/>
      <c r="BD24" s="1718"/>
      <c r="BE24" s="1835"/>
    </row>
    <row r="25" spans="1:57" s="362" customFormat="1" ht="15.75" customHeight="1" thickBot="1">
      <c r="A25" s="1712"/>
      <c r="B25" s="1715"/>
      <c r="C25" s="1716"/>
      <c r="D25" s="1701" t="s">
        <v>473</v>
      </c>
      <c r="E25" s="1702"/>
      <c r="F25" s="1703" t="s">
        <v>474</v>
      </c>
      <c r="G25" s="1704"/>
      <c r="H25" s="1705" t="s">
        <v>491</v>
      </c>
      <c r="I25" s="1705"/>
      <c r="J25" s="1705" t="s">
        <v>487</v>
      </c>
      <c r="K25" s="1705"/>
      <c r="L25" s="1705" t="s">
        <v>488</v>
      </c>
      <c r="M25" s="1705"/>
      <c r="N25" s="1705" t="s">
        <v>183</v>
      </c>
      <c r="O25" s="1705"/>
      <c r="P25" s="1705" t="s">
        <v>22</v>
      </c>
      <c r="Q25" s="1706"/>
      <c r="R25" s="1701" t="s">
        <v>473</v>
      </c>
      <c r="S25" s="1702"/>
      <c r="T25" s="1703" t="s">
        <v>474</v>
      </c>
      <c r="U25" s="1704"/>
      <c r="V25" s="1705" t="s">
        <v>182</v>
      </c>
      <c r="W25" s="1705"/>
      <c r="X25" s="1703" t="s">
        <v>487</v>
      </c>
      <c r="Y25" s="1704"/>
      <c r="Z25" s="1703" t="s">
        <v>488</v>
      </c>
      <c r="AA25" s="1704"/>
      <c r="AB25" s="1705" t="s">
        <v>183</v>
      </c>
      <c r="AC25" s="1705"/>
      <c r="AD25" s="1705" t="s">
        <v>22</v>
      </c>
      <c r="AE25" s="1703"/>
      <c r="AF25" s="1695"/>
      <c r="AG25" s="1696"/>
      <c r="AH25" s="1699"/>
      <c r="AI25" s="1700"/>
      <c r="AN25" s="1712"/>
      <c r="AO25" s="1184"/>
      <c r="AP25" s="1715"/>
      <c r="AQ25" s="1716"/>
      <c r="AR25" s="1701" t="s">
        <v>473</v>
      </c>
      <c r="AS25" s="1702"/>
      <c r="AT25" s="1703" t="s">
        <v>474</v>
      </c>
      <c r="AU25" s="1704"/>
      <c r="AV25" s="1705" t="s">
        <v>182</v>
      </c>
      <c r="AW25" s="1705"/>
      <c r="AX25" s="1705" t="s">
        <v>487</v>
      </c>
      <c r="AY25" s="1705"/>
      <c r="AZ25" s="1705" t="s">
        <v>488</v>
      </c>
      <c r="BA25" s="1705"/>
      <c r="BB25" s="1705" t="s">
        <v>183</v>
      </c>
      <c r="BC25" s="1705"/>
      <c r="BD25" s="1705" t="s">
        <v>22</v>
      </c>
      <c r="BE25" s="1836"/>
    </row>
    <row r="26" spans="1:57" ht="21.95" customHeight="1" thickTop="1">
      <c r="A26" s="1787">
        <v>1</v>
      </c>
      <c r="B26" s="1728" t="s">
        <v>506</v>
      </c>
      <c r="C26" s="1729"/>
      <c r="D26" s="1730"/>
      <c r="E26" s="1731"/>
      <c r="F26" s="1732"/>
      <c r="G26" s="1733"/>
      <c r="H26" s="1734"/>
      <c r="I26" s="1734"/>
      <c r="J26" s="1734"/>
      <c r="K26" s="1734"/>
      <c r="L26" s="1734"/>
      <c r="M26" s="1734"/>
      <c r="N26" s="1735"/>
      <c r="O26" s="1735"/>
      <c r="P26" s="1749">
        <f>SUM(D26:O26)</f>
        <v>0</v>
      </c>
      <c r="Q26" s="1750"/>
      <c r="R26" s="1730"/>
      <c r="S26" s="1731"/>
      <c r="T26" s="1732"/>
      <c r="U26" s="1733"/>
      <c r="V26" s="1736"/>
      <c r="W26" s="1736"/>
      <c r="X26" s="1751"/>
      <c r="Y26" s="1748"/>
      <c r="Z26" s="1747"/>
      <c r="AA26" s="1748"/>
      <c r="AB26" s="1736"/>
      <c r="AC26" s="1736"/>
      <c r="AD26" s="1755">
        <f>SUM(R26:AC26)</f>
        <v>0</v>
      </c>
      <c r="AE26" s="1756"/>
      <c r="AF26" s="1772">
        <f>P26-AD26</f>
        <v>0</v>
      </c>
      <c r="AG26" s="1773"/>
      <c r="AH26" s="1774" t="s">
        <v>513</v>
      </c>
      <c r="AI26" s="1775"/>
      <c r="AN26" s="1787">
        <v>1</v>
      </c>
      <c r="AO26" s="1837">
        <f>B7</f>
        <v>0</v>
      </c>
      <c r="AP26" s="1728" t="s">
        <v>506</v>
      </c>
      <c r="AQ26" s="1729"/>
      <c r="AR26" s="1838">
        <f t="shared" ref="AR26:AR65" si="5">D26-R26</f>
        <v>0</v>
      </c>
      <c r="AS26" s="1839"/>
      <c r="AT26" s="1840">
        <f t="shared" ref="AT26:AT65" si="6">F26-T26</f>
        <v>0</v>
      </c>
      <c r="AU26" s="1841"/>
      <c r="AV26" s="1798">
        <f t="shared" ref="AV26:AV65" si="7">H26-V26</f>
        <v>0</v>
      </c>
      <c r="AW26" s="1798"/>
      <c r="AX26" s="1798">
        <f t="shared" ref="AX26:AX65" si="8">J26-X26</f>
        <v>0</v>
      </c>
      <c r="AY26" s="1798"/>
      <c r="AZ26" s="1798">
        <f t="shared" ref="AZ26:AZ65" si="9">L26-Z26</f>
        <v>0</v>
      </c>
      <c r="BA26" s="1798"/>
      <c r="BB26" s="1749">
        <f t="shared" ref="BB26:BB65" si="10">N26-AB26</f>
        <v>0</v>
      </c>
      <c r="BC26" s="1749"/>
      <c r="BD26" s="1749">
        <f>SUM(AR26:BC26)</f>
        <v>0</v>
      </c>
      <c r="BE26" s="1809"/>
    </row>
    <row r="27" spans="1:57" ht="21.95" customHeight="1">
      <c r="A27" s="1779"/>
      <c r="B27" s="1723" t="s">
        <v>507</v>
      </c>
      <c r="C27" s="1724"/>
      <c r="D27" s="1725"/>
      <c r="E27" s="1726"/>
      <c r="F27" s="1727"/>
      <c r="G27" s="1727"/>
      <c r="H27" s="1727"/>
      <c r="I27" s="1727"/>
      <c r="J27" s="1727"/>
      <c r="K27" s="1727"/>
      <c r="L27" s="1727"/>
      <c r="M27" s="1727"/>
      <c r="N27" s="1743"/>
      <c r="O27" s="1743"/>
      <c r="P27" s="1761" t="s">
        <v>472</v>
      </c>
      <c r="Q27" s="1762"/>
      <c r="R27" s="1725"/>
      <c r="S27" s="1726"/>
      <c r="T27" s="1727"/>
      <c r="U27" s="1727"/>
      <c r="V27" s="1743"/>
      <c r="W27" s="1743"/>
      <c r="X27" s="1726"/>
      <c r="Y27" s="1744"/>
      <c r="Z27" s="1726"/>
      <c r="AA27" s="1744"/>
      <c r="AB27" s="1743"/>
      <c r="AC27" s="1743"/>
      <c r="AD27" s="1761" t="s">
        <v>472</v>
      </c>
      <c r="AE27" s="1762"/>
      <c r="AF27" s="1763" t="s">
        <v>472</v>
      </c>
      <c r="AG27" s="1764"/>
      <c r="AH27" s="1765"/>
      <c r="AI27" s="1766"/>
      <c r="AN27" s="1779"/>
      <c r="AO27" s="1832"/>
      <c r="AP27" s="1723" t="s">
        <v>507</v>
      </c>
      <c r="AQ27" s="1724"/>
      <c r="AR27" s="1739">
        <f t="shared" si="5"/>
        <v>0</v>
      </c>
      <c r="AS27" s="1740"/>
      <c r="AT27" s="1741">
        <f t="shared" si="6"/>
        <v>0</v>
      </c>
      <c r="AU27" s="1741"/>
      <c r="AV27" s="1741">
        <f t="shared" si="7"/>
        <v>0</v>
      </c>
      <c r="AW27" s="1741"/>
      <c r="AX27" s="1741">
        <f t="shared" si="8"/>
        <v>0</v>
      </c>
      <c r="AY27" s="1741"/>
      <c r="AZ27" s="1741">
        <f t="shared" si="9"/>
        <v>0</v>
      </c>
      <c r="BA27" s="1741"/>
      <c r="BB27" s="1801">
        <f t="shared" si="10"/>
        <v>0</v>
      </c>
      <c r="BC27" s="1801"/>
      <c r="BD27" s="1761" t="s">
        <v>430</v>
      </c>
      <c r="BE27" s="1764"/>
    </row>
    <row r="28" spans="1:57" ht="21.95" customHeight="1">
      <c r="A28" s="1779"/>
      <c r="B28" s="1737" t="s">
        <v>589</v>
      </c>
      <c r="C28" s="1738"/>
      <c r="D28" s="1739" t="str">
        <f>IF(D27=0," ",D27*$W$5)</f>
        <v xml:space="preserve"> </v>
      </c>
      <c r="E28" s="1740"/>
      <c r="F28" s="1741" t="str">
        <f>IF(F27=0," ",F27*$W$6)</f>
        <v xml:space="preserve"> </v>
      </c>
      <c r="G28" s="1741"/>
      <c r="H28" s="1742" t="str">
        <f>IF(H27=0," ",H27*$W$7)</f>
        <v xml:space="preserve"> </v>
      </c>
      <c r="I28" s="1740"/>
      <c r="J28" s="1741" t="str">
        <f>IF(J27=0," ",J27*$W$10*1000)</f>
        <v xml:space="preserve"> </v>
      </c>
      <c r="K28" s="1741"/>
      <c r="L28" s="1741" t="str">
        <f>IF(L27=0," ",L27*$W$11*1000)</f>
        <v xml:space="preserve"> </v>
      </c>
      <c r="M28" s="1741"/>
      <c r="N28" s="1745" t="str">
        <f>IF(N27=0,"",0)</f>
        <v/>
      </c>
      <c r="O28" s="1746"/>
      <c r="P28" s="1741">
        <f>SUM(D28:O28)</f>
        <v>0</v>
      </c>
      <c r="Q28" s="1767"/>
      <c r="R28" s="1739" t="str">
        <f>IF(R27=0," ",R27*$W$5)</f>
        <v xml:space="preserve"> </v>
      </c>
      <c r="S28" s="1740"/>
      <c r="T28" s="1741" t="str">
        <f>IF(T27=0," ",T27*$W$6)</f>
        <v xml:space="preserve"> </v>
      </c>
      <c r="U28" s="1741"/>
      <c r="V28" s="1742" t="str">
        <f>IF(V27=0," ",V27*$W$7)</f>
        <v xml:space="preserve"> </v>
      </c>
      <c r="W28" s="1740"/>
      <c r="X28" s="1741" t="str">
        <f>IF(X27=0," ",X27*$W$10*1000)</f>
        <v xml:space="preserve"> </v>
      </c>
      <c r="Y28" s="1741"/>
      <c r="Z28" s="1741" t="str">
        <f>IF(Z27=0," ",Z27*$W$11*1000)</f>
        <v xml:space="preserve"> </v>
      </c>
      <c r="AA28" s="1741"/>
      <c r="AB28" s="1745" t="str">
        <f>IF(AB27=0,"",0)</f>
        <v/>
      </c>
      <c r="AC28" s="1746"/>
      <c r="AD28" s="1741">
        <f>SUM(R28:AC28)</f>
        <v>0</v>
      </c>
      <c r="AE28" s="1767"/>
      <c r="AF28" s="1768">
        <f>P28-AD28</f>
        <v>0</v>
      </c>
      <c r="AG28" s="1769"/>
      <c r="AH28" s="1770" t="s">
        <v>514</v>
      </c>
      <c r="AI28" s="1771"/>
      <c r="AN28" s="1779"/>
      <c r="AO28" s="1832"/>
      <c r="AP28" s="1737" t="s">
        <v>589</v>
      </c>
      <c r="AQ28" s="1738"/>
      <c r="AR28" s="1739" t="e">
        <f t="shared" si="5"/>
        <v>#VALUE!</v>
      </c>
      <c r="AS28" s="1740"/>
      <c r="AT28" s="1741" t="e">
        <f t="shared" si="6"/>
        <v>#VALUE!</v>
      </c>
      <c r="AU28" s="1741"/>
      <c r="AV28" s="1742" t="e">
        <f t="shared" si="7"/>
        <v>#VALUE!</v>
      </c>
      <c r="AW28" s="1740"/>
      <c r="AX28" s="1741" t="e">
        <f t="shared" si="8"/>
        <v>#VALUE!</v>
      </c>
      <c r="AY28" s="1741"/>
      <c r="AZ28" s="1741" t="e">
        <f t="shared" si="9"/>
        <v>#VALUE!</v>
      </c>
      <c r="BA28" s="1741"/>
      <c r="BB28" s="1740" t="e">
        <f t="shared" si="10"/>
        <v>#VALUE!</v>
      </c>
      <c r="BC28" s="1742"/>
      <c r="BD28" s="1741" t="e">
        <f>SUM(AR28:BC28)</f>
        <v>#VALUE!</v>
      </c>
      <c r="BE28" s="1769"/>
    </row>
    <row r="29" spans="1:57" ht="21.95" customHeight="1">
      <c r="A29" s="1780"/>
      <c r="B29" s="1785" t="s">
        <v>590</v>
      </c>
      <c r="C29" s="1786"/>
      <c r="D29" s="1783" t="str">
        <f>IF(D27=0," ",D27*$Y$5)</f>
        <v xml:space="preserve"> </v>
      </c>
      <c r="E29" s="1784"/>
      <c r="F29" s="1752" t="str">
        <f>IF(F27=0," ",F27*$Y$5)</f>
        <v xml:space="preserve"> </v>
      </c>
      <c r="G29" s="1754"/>
      <c r="H29" s="1752" t="str">
        <f>IF(H27=0," ",H27*$Y$7)</f>
        <v xml:space="preserve"> </v>
      </c>
      <c r="I29" s="1754"/>
      <c r="J29" s="1752" t="str">
        <f>IF(J27=0," ",J27*$Y$10*1000)</f>
        <v xml:space="preserve"> </v>
      </c>
      <c r="K29" s="1754"/>
      <c r="L29" s="1752" t="str">
        <f>IF(L27=0," ",L27*$Y$11*1000)</f>
        <v xml:space="preserve"> </v>
      </c>
      <c r="M29" s="1754"/>
      <c r="N29" s="1752" t="str">
        <f>IF(N27=0,"",N27*($Y$8+$Y$9))</f>
        <v/>
      </c>
      <c r="O29" s="1754"/>
      <c r="P29" s="1752">
        <f>SUM(D29:O29)</f>
        <v>0</v>
      </c>
      <c r="Q29" s="1753"/>
      <c r="R29" s="1783" t="str">
        <f>IF(R27=0," ",R27*$Y$5)</f>
        <v xml:space="preserve"> </v>
      </c>
      <c r="S29" s="1784"/>
      <c r="T29" s="1752" t="str">
        <f>IF(T27=0," ",T27*$Y$5)</f>
        <v xml:space="preserve"> </v>
      </c>
      <c r="U29" s="1754"/>
      <c r="V29" s="1752" t="str">
        <f>IF(V27=0," ",V27*$Y$7)</f>
        <v xml:space="preserve"> </v>
      </c>
      <c r="W29" s="1754"/>
      <c r="X29" s="1752" t="str">
        <f>IF(X27=0," ",X27*$Y$10*1000)</f>
        <v xml:space="preserve"> </v>
      </c>
      <c r="Y29" s="1754"/>
      <c r="Z29" s="1752" t="str">
        <f>IF(Z27=0," ",Z27*$Y$11*1000)</f>
        <v xml:space="preserve"> </v>
      </c>
      <c r="AA29" s="1754"/>
      <c r="AB29" s="1752" t="str">
        <f>IF(AB27=0,"",AB27*($Y$8+$Y$9))</f>
        <v/>
      </c>
      <c r="AC29" s="1754"/>
      <c r="AD29" s="1752">
        <f>SUM(R29:AC29)</f>
        <v>0</v>
      </c>
      <c r="AE29" s="1753"/>
      <c r="AF29" s="1776">
        <f>P29-AD29</f>
        <v>0</v>
      </c>
      <c r="AG29" s="1777"/>
      <c r="AH29" s="1765"/>
      <c r="AI29" s="1766"/>
      <c r="AN29" s="1780"/>
      <c r="AO29" s="1833"/>
      <c r="AP29" s="1785" t="s">
        <v>590</v>
      </c>
      <c r="AQ29" s="1786"/>
      <c r="AR29" s="1826" t="e">
        <f t="shared" si="5"/>
        <v>#VALUE!</v>
      </c>
      <c r="AS29" s="1827"/>
      <c r="AT29" s="1828" t="e">
        <f t="shared" si="6"/>
        <v>#VALUE!</v>
      </c>
      <c r="AU29" s="1829"/>
      <c r="AV29" s="1828" t="e">
        <f t="shared" si="7"/>
        <v>#VALUE!</v>
      </c>
      <c r="AW29" s="1829"/>
      <c r="AX29" s="1828" t="e">
        <f t="shared" si="8"/>
        <v>#VALUE!</v>
      </c>
      <c r="AY29" s="1829"/>
      <c r="AZ29" s="1828" t="e">
        <f t="shared" si="9"/>
        <v>#VALUE!</v>
      </c>
      <c r="BA29" s="1829"/>
      <c r="BB29" s="1828" t="e">
        <f t="shared" si="10"/>
        <v>#VALUE!</v>
      </c>
      <c r="BC29" s="1829"/>
      <c r="BD29" s="1828" t="e">
        <f>SUM(AR29:BC29)</f>
        <v>#VALUE!</v>
      </c>
      <c r="BE29" s="1830"/>
    </row>
    <row r="30" spans="1:57" ht="21.95" customHeight="1">
      <c r="A30" s="1778">
        <v>2</v>
      </c>
      <c r="B30" s="1781" t="s">
        <v>506</v>
      </c>
      <c r="C30" s="1782"/>
      <c r="D30" s="1757"/>
      <c r="E30" s="1758"/>
      <c r="F30" s="1751"/>
      <c r="G30" s="1751"/>
      <c r="H30" s="1751"/>
      <c r="I30" s="1751"/>
      <c r="J30" s="1751"/>
      <c r="K30" s="1751"/>
      <c r="L30" s="1751"/>
      <c r="M30" s="1751"/>
      <c r="N30" s="1736"/>
      <c r="O30" s="1736"/>
      <c r="P30" s="1755">
        <f>SUM(D30:O30)</f>
        <v>0</v>
      </c>
      <c r="Q30" s="1756"/>
      <c r="R30" s="1757"/>
      <c r="S30" s="1758"/>
      <c r="T30" s="1751"/>
      <c r="U30" s="1751"/>
      <c r="V30" s="1736"/>
      <c r="W30" s="1736"/>
      <c r="X30" s="1759"/>
      <c r="Y30" s="1760"/>
      <c r="Z30" s="1759"/>
      <c r="AA30" s="1760"/>
      <c r="AB30" s="1736"/>
      <c r="AC30" s="1736"/>
      <c r="AD30" s="1755">
        <f>SUM(R30:AC30)</f>
        <v>0</v>
      </c>
      <c r="AE30" s="1756"/>
      <c r="AF30" s="1772">
        <f>P30-AD30</f>
        <v>0</v>
      </c>
      <c r="AG30" s="1773"/>
      <c r="AH30" s="1788" t="s">
        <v>513</v>
      </c>
      <c r="AI30" s="1789"/>
      <c r="AN30" s="1778">
        <v>2</v>
      </c>
      <c r="AO30" s="1831">
        <f>B8</f>
        <v>0</v>
      </c>
      <c r="AP30" s="1781" t="s">
        <v>506</v>
      </c>
      <c r="AQ30" s="1782"/>
      <c r="AR30" s="1794">
        <f t="shared" si="5"/>
        <v>0</v>
      </c>
      <c r="AS30" s="1795"/>
      <c r="AT30" s="1796">
        <f t="shared" si="6"/>
        <v>0</v>
      </c>
      <c r="AU30" s="1796"/>
      <c r="AV30" s="1796">
        <f t="shared" si="7"/>
        <v>0</v>
      </c>
      <c r="AW30" s="1796"/>
      <c r="AX30" s="1796">
        <f t="shared" si="8"/>
        <v>0</v>
      </c>
      <c r="AY30" s="1796"/>
      <c r="AZ30" s="1796">
        <f t="shared" si="9"/>
        <v>0</v>
      </c>
      <c r="BA30" s="1796"/>
      <c r="BB30" s="1755">
        <f t="shared" si="10"/>
        <v>0</v>
      </c>
      <c r="BC30" s="1755"/>
      <c r="BD30" s="1755">
        <f>SUM(AR30:BC30)</f>
        <v>0</v>
      </c>
      <c r="BE30" s="1773"/>
    </row>
    <row r="31" spans="1:57" ht="21.95" customHeight="1">
      <c r="A31" s="1779"/>
      <c r="B31" s="1723" t="s">
        <v>507</v>
      </c>
      <c r="C31" s="1724"/>
      <c r="D31" s="1725"/>
      <c r="E31" s="1726"/>
      <c r="F31" s="1727"/>
      <c r="G31" s="1727"/>
      <c r="H31" s="1727"/>
      <c r="I31" s="1727"/>
      <c r="J31" s="1727"/>
      <c r="K31" s="1727"/>
      <c r="L31" s="1727"/>
      <c r="M31" s="1727"/>
      <c r="N31" s="1743"/>
      <c r="O31" s="1743"/>
      <c r="P31" s="1761" t="s">
        <v>472</v>
      </c>
      <c r="Q31" s="1762"/>
      <c r="R31" s="1725"/>
      <c r="S31" s="1726"/>
      <c r="T31" s="1727"/>
      <c r="U31" s="1727"/>
      <c r="V31" s="1743"/>
      <c r="W31" s="1743"/>
      <c r="X31" s="1726"/>
      <c r="Y31" s="1744"/>
      <c r="Z31" s="1726"/>
      <c r="AA31" s="1744"/>
      <c r="AB31" s="1743"/>
      <c r="AC31" s="1743"/>
      <c r="AD31" s="1761" t="s">
        <v>472</v>
      </c>
      <c r="AE31" s="1762"/>
      <c r="AF31" s="1763" t="s">
        <v>472</v>
      </c>
      <c r="AG31" s="1764"/>
      <c r="AH31" s="1765"/>
      <c r="AI31" s="1766"/>
      <c r="AN31" s="1779"/>
      <c r="AO31" s="1832"/>
      <c r="AP31" s="1723" t="s">
        <v>507</v>
      </c>
      <c r="AQ31" s="1724"/>
      <c r="AR31" s="1739">
        <f t="shared" si="5"/>
        <v>0</v>
      </c>
      <c r="AS31" s="1740"/>
      <c r="AT31" s="1741">
        <f t="shared" si="6"/>
        <v>0</v>
      </c>
      <c r="AU31" s="1741"/>
      <c r="AV31" s="1741">
        <f t="shared" si="7"/>
        <v>0</v>
      </c>
      <c r="AW31" s="1741"/>
      <c r="AX31" s="1741">
        <f t="shared" si="8"/>
        <v>0</v>
      </c>
      <c r="AY31" s="1741"/>
      <c r="AZ31" s="1741">
        <f t="shared" si="9"/>
        <v>0</v>
      </c>
      <c r="BA31" s="1741"/>
      <c r="BB31" s="1801">
        <f t="shared" si="10"/>
        <v>0</v>
      </c>
      <c r="BC31" s="1801"/>
      <c r="BD31" s="1761" t="s">
        <v>430</v>
      </c>
      <c r="BE31" s="1764"/>
    </row>
    <row r="32" spans="1:57" ht="21.95" customHeight="1">
      <c r="A32" s="1779"/>
      <c r="B32" s="1737" t="s">
        <v>589</v>
      </c>
      <c r="C32" s="1738"/>
      <c r="D32" s="1739" t="str">
        <f>IF(D31=0," ",D31*$W$5)</f>
        <v xml:space="preserve"> </v>
      </c>
      <c r="E32" s="1740"/>
      <c r="F32" s="1741" t="str">
        <f>IF(F31=0," ",F31*$W$6)</f>
        <v xml:space="preserve"> </v>
      </c>
      <c r="G32" s="1741"/>
      <c r="H32" s="1742" t="str">
        <f>IF(H31=0," ",H31*$W$7)</f>
        <v xml:space="preserve"> </v>
      </c>
      <c r="I32" s="1740"/>
      <c r="J32" s="1741" t="str">
        <f>IF(J31=0," ",J31*$W$10*1000)</f>
        <v xml:space="preserve"> </v>
      </c>
      <c r="K32" s="1741"/>
      <c r="L32" s="1741" t="str">
        <f>IF(L31=0," ",L31*$W$11*1000)</f>
        <v xml:space="preserve"> </v>
      </c>
      <c r="M32" s="1741"/>
      <c r="N32" s="1745" t="str">
        <f>IF(N31=0,"",0)</f>
        <v/>
      </c>
      <c r="O32" s="1746"/>
      <c r="P32" s="1741">
        <f>SUM(D32:O32)</f>
        <v>0</v>
      </c>
      <c r="Q32" s="1767"/>
      <c r="R32" s="1739" t="str">
        <f>IF(R31=0," ",R31*$W$5)</f>
        <v xml:space="preserve"> </v>
      </c>
      <c r="S32" s="1740"/>
      <c r="T32" s="1741" t="str">
        <f>IF(T31=0," ",T31*$W$6)</f>
        <v xml:space="preserve"> </v>
      </c>
      <c r="U32" s="1741"/>
      <c r="V32" s="1742" t="str">
        <f>IF(V31=0," ",V31*$W$7)</f>
        <v xml:space="preserve"> </v>
      </c>
      <c r="W32" s="1740"/>
      <c r="X32" s="1741" t="str">
        <f>IF(X31=0," ",X31*$W$10*1000)</f>
        <v xml:space="preserve"> </v>
      </c>
      <c r="Y32" s="1741"/>
      <c r="Z32" s="1741" t="str">
        <f>IF(Z31=0," ",Z31*$W$11*1000)</f>
        <v xml:space="preserve"> </v>
      </c>
      <c r="AA32" s="1741"/>
      <c r="AB32" s="1745" t="str">
        <f>IF(AB31=0,"",0)</f>
        <v/>
      </c>
      <c r="AC32" s="1746"/>
      <c r="AD32" s="1741">
        <f>SUM(R32:AC32)</f>
        <v>0</v>
      </c>
      <c r="AE32" s="1767"/>
      <c r="AF32" s="1768">
        <f>P32-AD32</f>
        <v>0</v>
      </c>
      <c r="AG32" s="1769"/>
      <c r="AH32" s="1770" t="s">
        <v>514</v>
      </c>
      <c r="AI32" s="1771"/>
      <c r="AN32" s="1779"/>
      <c r="AO32" s="1832"/>
      <c r="AP32" s="1737" t="s">
        <v>589</v>
      </c>
      <c r="AQ32" s="1738"/>
      <c r="AR32" s="1739" t="e">
        <f t="shared" si="5"/>
        <v>#VALUE!</v>
      </c>
      <c r="AS32" s="1740"/>
      <c r="AT32" s="1741" t="e">
        <f t="shared" si="6"/>
        <v>#VALUE!</v>
      </c>
      <c r="AU32" s="1741"/>
      <c r="AV32" s="1742" t="e">
        <f t="shared" si="7"/>
        <v>#VALUE!</v>
      </c>
      <c r="AW32" s="1740"/>
      <c r="AX32" s="1741" t="e">
        <f t="shared" si="8"/>
        <v>#VALUE!</v>
      </c>
      <c r="AY32" s="1741"/>
      <c r="AZ32" s="1741" t="e">
        <f t="shared" si="9"/>
        <v>#VALUE!</v>
      </c>
      <c r="BA32" s="1741"/>
      <c r="BB32" s="1740" t="e">
        <f t="shared" si="10"/>
        <v>#VALUE!</v>
      </c>
      <c r="BC32" s="1742"/>
      <c r="BD32" s="1741" t="e">
        <f>SUM(AR32:BC32)</f>
        <v>#VALUE!</v>
      </c>
      <c r="BE32" s="1769"/>
    </row>
    <row r="33" spans="1:57" ht="21.95" customHeight="1">
      <c r="A33" s="1780"/>
      <c r="B33" s="1785" t="s">
        <v>590</v>
      </c>
      <c r="C33" s="1786"/>
      <c r="D33" s="1783" t="str">
        <f>IF(D31=0," ",D31*$Y$5)</f>
        <v xml:space="preserve"> </v>
      </c>
      <c r="E33" s="1784"/>
      <c r="F33" s="1752" t="str">
        <f>IF(F31=0," ",F31*$Y$5)</f>
        <v xml:space="preserve"> </v>
      </c>
      <c r="G33" s="1754"/>
      <c r="H33" s="1752" t="str">
        <f>IF(H31=0," ",H31*$Y$7)</f>
        <v xml:space="preserve"> </v>
      </c>
      <c r="I33" s="1754"/>
      <c r="J33" s="1752" t="str">
        <f>IF(J31=0," ",J31*$Y$10*1000)</f>
        <v xml:space="preserve"> </v>
      </c>
      <c r="K33" s="1754"/>
      <c r="L33" s="1752" t="str">
        <f>IF(L31=0," ",L31*$Y$11*1000)</f>
        <v xml:space="preserve"> </v>
      </c>
      <c r="M33" s="1754"/>
      <c r="N33" s="1752" t="str">
        <f>IF(N31=0,"",N31*($Y$8+$Y$9))</f>
        <v/>
      </c>
      <c r="O33" s="1754"/>
      <c r="P33" s="1752">
        <f>SUM(D33:O33)</f>
        <v>0</v>
      </c>
      <c r="Q33" s="1753"/>
      <c r="R33" s="1783" t="str">
        <f>IF(R31=0," ",R31*$Y$5)</f>
        <v xml:space="preserve"> </v>
      </c>
      <c r="S33" s="1784"/>
      <c r="T33" s="1752" t="str">
        <f>IF(T31=0," ",T31*$Y$5)</f>
        <v xml:space="preserve"> </v>
      </c>
      <c r="U33" s="1754"/>
      <c r="V33" s="1752" t="str">
        <f>IF(V31=0," ",V31*$Y$7)</f>
        <v xml:space="preserve"> </v>
      </c>
      <c r="W33" s="1754"/>
      <c r="X33" s="1752" t="str">
        <f>IF(X31=0," ",X31*$Y$10*1000)</f>
        <v xml:space="preserve"> </v>
      </c>
      <c r="Y33" s="1754"/>
      <c r="Z33" s="1752" t="str">
        <f>IF(Z31=0," ",Z31*$Y$11*1000)</f>
        <v xml:space="preserve"> </v>
      </c>
      <c r="AA33" s="1754"/>
      <c r="AB33" s="1752" t="str">
        <f>IF(AB31=0,"",AB31*($Y$8+$Y$9))</f>
        <v/>
      </c>
      <c r="AC33" s="1754"/>
      <c r="AD33" s="1752">
        <f>SUM(R33:AC33)</f>
        <v>0</v>
      </c>
      <c r="AE33" s="1753"/>
      <c r="AF33" s="1776">
        <f>P33-AD33</f>
        <v>0</v>
      </c>
      <c r="AG33" s="1777"/>
      <c r="AH33" s="1790"/>
      <c r="AI33" s="1791"/>
      <c r="AN33" s="1780"/>
      <c r="AO33" s="1833"/>
      <c r="AP33" s="1785" t="s">
        <v>590</v>
      </c>
      <c r="AQ33" s="1786"/>
      <c r="AR33" s="1826" t="e">
        <f t="shared" si="5"/>
        <v>#VALUE!</v>
      </c>
      <c r="AS33" s="1827"/>
      <c r="AT33" s="1828" t="e">
        <f t="shared" si="6"/>
        <v>#VALUE!</v>
      </c>
      <c r="AU33" s="1829"/>
      <c r="AV33" s="1828" t="e">
        <f t="shared" si="7"/>
        <v>#VALUE!</v>
      </c>
      <c r="AW33" s="1829"/>
      <c r="AX33" s="1828" t="e">
        <f t="shared" si="8"/>
        <v>#VALUE!</v>
      </c>
      <c r="AY33" s="1829"/>
      <c r="AZ33" s="1828" t="e">
        <f t="shared" si="9"/>
        <v>#VALUE!</v>
      </c>
      <c r="BA33" s="1829"/>
      <c r="BB33" s="1828" t="e">
        <f t="shared" si="10"/>
        <v>#VALUE!</v>
      </c>
      <c r="BC33" s="1829"/>
      <c r="BD33" s="1828" t="e">
        <f>SUM(AR33:BC33)</f>
        <v>#VALUE!</v>
      </c>
      <c r="BE33" s="1830"/>
    </row>
    <row r="34" spans="1:57" ht="21.95" customHeight="1">
      <c r="A34" s="1778">
        <v>3</v>
      </c>
      <c r="B34" s="1781" t="s">
        <v>506</v>
      </c>
      <c r="C34" s="1782"/>
      <c r="D34" s="1757"/>
      <c r="E34" s="1758"/>
      <c r="F34" s="1751"/>
      <c r="G34" s="1751"/>
      <c r="H34" s="1751"/>
      <c r="I34" s="1751"/>
      <c r="J34" s="1751"/>
      <c r="K34" s="1751"/>
      <c r="L34" s="1751"/>
      <c r="M34" s="1751"/>
      <c r="N34" s="1736"/>
      <c r="O34" s="1736"/>
      <c r="P34" s="1755">
        <f>SUM(D34:O34)</f>
        <v>0</v>
      </c>
      <c r="Q34" s="1756"/>
      <c r="R34" s="1757"/>
      <c r="S34" s="1758"/>
      <c r="T34" s="1751"/>
      <c r="U34" s="1751"/>
      <c r="V34" s="1736"/>
      <c r="W34" s="1736"/>
      <c r="X34" s="1759"/>
      <c r="Y34" s="1760"/>
      <c r="Z34" s="1759"/>
      <c r="AA34" s="1760"/>
      <c r="AB34" s="1736"/>
      <c r="AC34" s="1736"/>
      <c r="AD34" s="1755">
        <f>SUM(R34:AC34)</f>
        <v>0</v>
      </c>
      <c r="AE34" s="1756"/>
      <c r="AF34" s="1772">
        <f>P34-AD34</f>
        <v>0</v>
      </c>
      <c r="AG34" s="1773"/>
      <c r="AH34" s="1792" t="s">
        <v>513</v>
      </c>
      <c r="AI34" s="1793"/>
      <c r="AN34" s="1778">
        <v>3</v>
      </c>
      <c r="AO34" s="1831">
        <f>B9</f>
        <v>0</v>
      </c>
      <c r="AP34" s="1781" t="s">
        <v>506</v>
      </c>
      <c r="AQ34" s="1782"/>
      <c r="AR34" s="1794">
        <f t="shared" si="5"/>
        <v>0</v>
      </c>
      <c r="AS34" s="1795"/>
      <c r="AT34" s="1796">
        <f t="shared" si="6"/>
        <v>0</v>
      </c>
      <c r="AU34" s="1796"/>
      <c r="AV34" s="1796">
        <f t="shared" si="7"/>
        <v>0</v>
      </c>
      <c r="AW34" s="1796"/>
      <c r="AX34" s="1796">
        <f t="shared" si="8"/>
        <v>0</v>
      </c>
      <c r="AY34" s="1796"/>
      <c r="AZ34" s="1796">
        <f t="shared" si="9"/>
        <v>0</v>
      </c>
      <c r="BA34" s="1796"/>
      <c r="BB34" s="1755">
        <f t="shared" si="10"/>
        <v>0</v>
      </c>
      <c r="BC34" s="1755"/>
      <c r="BD34" s="1755">
        <f>SUM(AR34:BC34)</f>
        <v>0</v>
      </c>
      <c r="BE34" s="1773"/>
    </row>
    <row r="35" spans="1:57" ht="21.95" customHeight="1">
      <c r="A35" s="1779"/>
      <c r="B35" s="1723" t="s">
        <v>507</v>
      </c>
      <c r="C35" s="1724"/>
      <c r="D35" s="1725"/>
      <c r="E35" s="1726"/>
      <c r="F35" s="1727"/>
      <c r="G35" s="1727"/>
      <c r="H35" s="1727"/>
      <c r="I35" s="1727"/>
      <c r="J35" s="1727"/>
      <c r="K35" s="1727"/>
      <c r="L35" s="1727"/>
      <c r="M35" s="1727"/>
      <c r="N35" s="1743"/>
      <c r="O35" s="1743"/>
      <c r="P35" s="1761" t="s">
        <v>472</v>
      </c>
      <c r="Q35" s="1762"/>
      <c r="R35" s="1725"/>
      <c r="S35" s="1726"/>
      <c r="T35" s="1727"/>
      <c r="U35" s="1727"/>
      <c r="V35" s="1743"/>
      <c r="W35" s="1743"/>
      <c r="X35" s="1726"/>
      <c r="Y35" s="1744"/>
      <c r="Z35" s="1726"/>
      <c r="AA35" s="1744"/>
      <c r="AB35" s="1743"/>
      <c r="AC35" s="1743"/>
      <c r="AD35" s="1761" t="s">
        <v>472</v>
      </c>
      <c r="AE35" s="1762"/>
      <c r="AF35" s="1763" t="s">
        <v>472</v>
      </c>
      <c r="AG35" s="1764"/>
      <c r="AH35" s="1765"/>
      <c r="AI35" s="1766"/>
      <c r="AN35" s="1779"/>
      <c r="AO35" s="1832"/>
      <c r="AP35" s="1723" t="s">
        <v>507</v>
      </c>
      <c r="AQ35" s="1724"/>
      <c r="AR35" s="1739">
        <f t="shared" si="5"/>
        <v>0</v>
      </c>
      <c r="AS35" s="1740"/>
      <c r="AT35" s="1741">
        <f t="shared" si="6"/>
        <v>0</v>
      </c>
      <c r="AU35" s="1741"/>
      <c r="AV35" s="1741">
        <f t="shared" si="7"/>
        <v>0</v>
      </c>
      <c r="AW35" s="1741"/>
      <c r="AX35" s="1741">
        <f t="shared" si="8"/>
        <v>0</v>
      </c>
      <c r="AY35" s="1741"/>
      <c r="AZ35" s="1741">
        <f t="shared" si="9"/>
        <v>0</v>
      </c>
      <c r="BA35" s="1741"/>
      <c r="BB35" s="1801">
        <f t="shared" si="10"/>
        <v>0</v>
      </c>
      <c r="BC35" s="1801"/>
      <c r="BD35" s="1761" t="s">
        <v>430</v>
      </c>
      <c r="BE35" s="1764"/>
    </row>
    <row r="36" spans="1:57" ht="21.95" customHeight="1">
      <c r="A36" s="1779"/>
      <c r="B36" s="1737" t="s">
        <v>589</v>
      </c>
      <c r="C36" s="1738"/>
      <c r="D36" s="1739" t="str">
        <f>IF(D35=0," ",D35*$W$5)</f>
        <v xml:space="preserve"> </v>
      </c>
      <c r="E36" s="1740"/>
      <c r="F36" s="1741" t="str">
        <f>IF(F35=0," ",F35*$W$6)</f>
        <v xml:space="preserve"> </v>
      </c>
      <c r="G36" s="1741"/>
      <c r="H36" s="1742" t="str">
        <f>IF(H35=0," ",H35*$W$7)</f>
        <v xml:space="preserve"> </v>
      </c>
      <c r="I36" s="1740"/>
      <c r="J36" s="1741" t="str">
        <f>IF(J35=0," ",J35*$W$10*1000)</f>
        <v xml:space="preserve"> </v>
      </c>
      <c r="K36" s="1741"/>
      <c r="L36" s="1741" t="str">
        <f>IF(L35=0," ",L35*$W$11*1000)</f>
        <v xml:space="preserve"> </v>
      </c>
      <c r="M36" s="1741"/>
      <c r="N36" s="1745" t="str">
        <f>IF(N35=0,"",0)</f>
        <v/>
      </c>
      <c r="O36" s="1746"/>
      <c r="P36" s="1741">
        <f>SUM(D36:O36)</f>
        <v>0</v>
      </c>
      <c r="Q36" s="1767"/>
      <c r="R36" s="1739" t="str">
        <f>IF(R35=0," ",R35*$W$5)</f>
        <v xml:space="preserve"> </v>
      </c>
      <c r="S36" s="1740"/>
      <c r="T36" s="1741" t="str">
        <f>IF(T35=0," ",T35*$W$6)</f>
        <v xml:space="preserve"> </v>
      </c>
      <c r="U36" s="1741"/>
      <c r="V36" s="1742" t="str">
        <f>IF(V35=0," ",V35*$W$7)</f>
        <v xml:space="preserve"> </v>
      </c>
      <c r="W36" s="1740"/>
      <c r="X36" s="1741" t="str">
        <f>IF(X35=0," ",X35*$W$10*1000)</f>
        <v xml:space="preserve"> </v>
      </c>
      <c r="Y36" s="1741"/>
      <c r="Z36" s="1741" t="str">
        <f>IF(Z35=0," ",Z35*$W$11*1000)</f>
        <v xml:space="preserve"> </v>
      </c>
      <c r="AA36" s="1741"/>
      <c r="AB36" s="1745" t="str">
        <f>IF(AB35=0,"",0)</f>
        <v/>
      </c>
      <c r="AC36" s="1746"/>
      <c r="AD36" s="1741">
        <f>SUM(R36:AC36)</f>
        <v>0</v>
      </c>
      <c r="AE36" s="1767"/>
      <c r="AF36" s="1768">
        <f>P36-AD36</f>
        <v>0</v>
      </c>
      <c r="AG36" s="1769"/>
      <c r="AH36" s="1770" t="s">
        <v>514</v>
      </c>
      <c r="AI36" s="1771"/>
      <c r="AN36" s="1779"/>
      <c r="AO36" s="1832"/>
      <c r="AP36" s="1737" t="s">
        <v>589</v>
      </c>
      <c r="AQ36" s="1738"/>
      <c r="AR36" s="1739" t="e">
        <f t="shared" si="5"/>
        <v>#VALUE!</v>
      </c>
      <c r="AS36" s="1740"/>
      <c r="AT36" s="1741" t="e">
        <f t="shared" si="6"/>
        <v>#VALUE!</v>
      </c>
      <c r="AU36" s="1741"/>
      <c r="AV36" s="1742" t="e">
        <f t="shared" si="7"/>
        <v>#VALUE!</v>
      </c>
      <c r="AW36" s="1740"/>
      <c r="AX36" s="1741" t="e">
        <f t="shared" si="8"/>
        <v>#VALUE!</v>
      </c>
      <c r="AY36" s="1741"/>
      <c r="AZ36" s="1741" t="e">
        <f t="shared" si="9"/>
        <v>#VALUE!</v>
      </c>
      <c r="BA36" s="1741"/>
      <c r="BB36" s="1740" t="e">
        <f t="shared" si="10"/>
        <v>#VALUE!</v>
      </c>
      <c r="BC36" s="1742"/>
      <c r="BD36" s="1741" t="e">
        <f>SUM(AR36:BC36)</f>
        <v>#VALUE!</v>
      </c>
      <c r="BE36" s="1769"/>
    </row>
    <row r="37" spans="1:57" ht="21.95" customHeight="1">
      <c r="A37" s="1780"/>
      <c r="B37" s="1785" t="s">
        <v>590</v>
      </c>
      <c r="C37" s="1786"/>
      <c r="D37" s="1783" t="str">
        <f>IF(D35=0," ",D35*$Y$5)</f>
        <v xml:space="preserve"> </v>
      </c>
      <c r="E37" s="1784"/>
      <c r="F37" s="1752" t="str">
        <f>IF(F35=0," ",F35*$Y$5)</f>
        <v xml:space="preserve"> </v>
      </c>
      <c r="G37" s="1754"/>
      <c r="H37" s="1752" t="str">
        <f>IF(H35=0," ",H35*$Y$7)</f>
        <v xml:space="preserve"> </v>
      </c>
      <c r="I37" s="1754"/>
      <c r="J37" s="1752" t="str">
        <f>IF(J35=0," ",J35*$Y$10*1000)</f>
        <v xml:space="preserve"> </v>
      </c>
      <c r="K37" s="1754"/>
      <c r="L37" s="1752" t="str">
        <f>IF(L35=0," ",L35*$Y$11*1000)</f>
        <v xml:space="preserve"> </v>
      </c>
      <c r="M37" s="1754"/>
      <c r="N37" s="1752" t="str">
        <f>IF(N35=0,"",N35*($Y$8+$Y$9))</f>
        <v/>
      </c>
      <c r="O37" s="1754"/>
      <c r="P37" s="1752">
        <f>SUM(D37:O37)</f>
        <v>0</v>
      </c>
      <c r="Q37" s="1753"/>
      <c r="R37" s="1783" t="str">
        <f>IF(R35=0," ",R35*$Y$5)</f>
        <v xml:space="preserve"> </v>
      </c>
      <c r="S37" s="1784"/>
      <c r="T37" s="1752" t="str">
        <f>IF(T35=0," ",T35*$Y$5)</f>
        <v xml:space="preserve"> </v>
      </c>
      <c r="U37" s="1754"/>
      <c r="V37" s="1752" t="str">
        <f>IF(V35=0," ",V35*$Y$7)</f>
        <v xml:space="preserve"> </v>
      </c>
      <c r="W37" s="1754"/>
      <c r="X37" s="1752" t="str">
        <f>IF(X35=0," ",X35*$Y$10*1000)</f>
        <v xml:space="preserve"> </v>
      </c>
      <c r="Y37" s="1754"/>
      <c r="Z37" s="1752" t="str">
        <f>IF(Z35=0," ",Z35*$Y$11*1000)</f>
        <v xml:space="preserve"> </v>
      </c>
      <c r="AA37" s="1754"/>
      <c r="AB37" s="1752" t="str">
        <f>IF(AB35=0,"",AB35*($Y$8+$Y$9))</f>
        <v/>
      </c>
      <c r="AC37" s="1754"/>
      <c r="AD37" s="1752">
        <f>SUM(R37:AC37)</f>
        <v>0</v>
      </c>
      <c r="AE37" s="1753"/>
      <c r="AF37" s="1776">
        <f>P37-AD37</f>
        <v>0</v>
      </c>
      <c r="AG37" s="1777"/>
      <c r="AH37" s="1790"/>
      <c r="AI37" s="1791"/>
      <c r="AN37" s="1780"/>
      <c r="AO37" s="1833"/>
      <c r="AP37" s="1785" t="s">
        <v>590</v>
      </c>
      <c r="AQ37" s="1786"/>
      <c r="AR37" s="1826" t="e">
        <f t="shared" si="5"/>
        <v>#VALUE!</v>
      </c>
      <c r="AS37" s="1827"/>
      <c r="AT37" s="1828" t="e">
        <f t="shared" si="6"/>
        <v>#VALUE!</v>
      </c>
      <c r="AU37" s="1829"/>
      <c r="AV37" s="1828" t="e">
        <f t="shared" si="7"/>
        <v>#VALUE!</v>
      </c>
      <c r="AW37" s="1829"/>
      <c r="AX37" s="1828" t="e">
        <f t="shared" si="8"/>
        <v>#VALUE!</v>
      </c>
      <c r="AY37" s="1829"/>
      <c r="AZ37" s="1828" t="e">
        <f t="shared" si="9"/>
        <v>#VALUE!</v>
      </c>
      <c r="BA37" s="1829"/>
      <c r="BB37" s="1828" t="e">
        <f t="shared" si="10"/>
        <v>#VALUE!</v>
      </c>
      <c r="BC37" s="1829"/>
      <c r="BD37" s="1828" t="e">
        <f>SUM(AR37:BC37)</f>
        <v>#VALUE!</v>
      </c>
      <c r="BE37" s="1830"/>
    </row>
    <row r="38" spans="1:57" ht="21.95" customHeight="1">
      <c r="A38" s="1778">
        <v>4</v>
      </c>
      <c r="B38" s="1781" t="s">
        <v>506</v>
      </c>
      <c r="C38" s="1782"/>
      <c r="D38" s="1757"/>
      <c r="E38" s="1758"/>
      <c r="F38" s="1751"/>
      <c r="G38" s="1751"/>
      <c r="H38" s="1751"/>
      <c r="I38" s="1751"/>
      <c r="J38" s="1751"/>
      <c r="K38" s="1751"/>
      <c r="L38" s="1751"/>
      <c r="M38" s="1751"/>
      <c r="N38" s="1736"/>
      <c r="O38" s="1736"/>
      <c r="P38" s="1755">
        <f>SUM(D38:O38)</f>
        <v>0</v>
      </c>
      <c r="Q38" s="1756"/>
      <c r="R38" s="1757"/>
      <c r="S38" s="1758"/>
      <c r="T38" s="1751"/>
      <c r="U38" s="1751"/>
      <c r="V38" s="1736"/>
      <c r="W38" s="1736"/>
      <c r="X38" s="1759"/>
      <c r="Y38" s="1760"/>
      <c r="Z38" s="1759"/>
      <c r="AA38" s="1760"/>
      <c r="AB38" s="1736"/>
      <c r="AC38" s="1736"/>
      <c r="AD38" s="1755">
        <f>SUM(R38:AC38)</f>
        <v>0</v>
      </c>
      <c r="AE38" s="1756"/>
      <c r="AF38" s="1772">
        <f>P38-AD38</f>
        <v>0</v>
      </c>
      <c r="AG38" s="1773"/>
      <c r="AH38" s="1788" t="s">
        <v>513</v>
      </c>
      <c r="AI38" s="1789"/>
      <c r="AN38" s="1778">
        <v>4</v>
      </c>
      <c r="AO38" s="1831">
        <f>B10</f>
        <v>0</v>
      </c>
      <c r="AP38" s="1781" t="s">
        <v>506</v>
      </c>
      <c r="AQ38" s="1782"/>
      <c r="AR38" s="1794">
        <f t="shared" si="5"/>
        <v>0</v>
      </c>
      <c r="AS38" s="1795"/>
      <c r="AT38" s="1796">
        <f t="shared" si="6"/>
        <v>0</v>
      </c>
      <c r="AU38" s="1796"/>
      <c r="AV38" s="1796">
        <f t="shared" si="7"/>
        <v>0</v>
      </c>
      <c r="AW38" s="1796"/>
      <c r="AX38" s="1796">
        <f t="shared" si="8"/>
        <v>0</v>
      </c>
      <c r="AY38" s="1796"/>
      <c r="AZ38" s="1796">
        <f t="shared" si="9"/>
        <v>0</v>
      </c>
      <c r="BA38" s="1796"/>
      <c r="BB38" s="1755">
        <f t="shared" si="10"/>
        <v>0</v>
      </c>
      <c r="BC38" s="1755"/>
      <c r="BD38" s="1755">
        <f>SUM(AR38:BC38)</f>
        <v>0</v>
      </c>
      <c r="BE38" s="1773"/>
    </row>
    <row r="39" spans="1:57" ht="21.95" customHeight="1">
      <c r="A39" s="1779"/>
      <c r="B39" s="1723" t="s">
        <v>507</v>
      </c>
      <c r="C39" s="1724"/>
      <c r="D39" s="1725"/>
      <c r="E39" s="1726"/>
      <c r="F39" s="1727"/>
      <c r="G39" s="1727"/>
      <c r="H39" s="1727"/>
      <c r="I39" s="1727"/>
      <c r="J39" s="1727"/>
      <c r="K39" s="1727"/>
      <c r="L39" s="1727"/>
      <c r="M39" s="1727"/>
      <c r="N39" s="1743"/>
      <c r="O39" s="1743"/>
      <c r="P39" s="1761" t="s">
        <v>472</v>
      </c>
      <c r="Q39" s="1762"/>
      <c r="R39" s="1725"/>
      <c r="S39" s="1726"/>
      <c r="T39" s="1727"/>
      <c r="U39" s="1727"/>
      <c r="V39" s="1743"/>
      <c r="W39" s="1743"/>
      <c r="X39" s="1726"/>
      <c r="Y39" s="1744"/>
      <c r="Z39" s="1726"/>
      <c r="AA39" s="1744"/>
      <c r="AB39" s="1743"/>
      <c r="AC39" s="1743"/>
      <c r="AD39" s="1761" t="s">
        <v>472</v>
      </c>
      <c r="AE39" s="1762"/>
      <c r="AF39" s="1763" t="s">
        <v>472</v>
      </c>
      <c r="AG39" s="1764"/>
      <c r="AH39" s="1765"/>
      <c r="AI39" s="1766"/>
      <c r="AN39" s="1779"/>
      <c r="AO39" s="1832"/>
      <c r="AP39" s="1723" t="s">
        <v>507</v>
      </c>
      <c r="AQ39" s="1724"/>
      <c r="AR39" s="1739">
        <f t="shared" si="5"/>
        <v>0</v>
      </c>
      <c r="AS39" s="1740"/>
      <c r="AT39" s="1741">
        <f t="shared" si="6"/>
        <v>0</v>
      </c>
      <c r="AU39" s="1741"/>
      <c r="AV39" s="1741">
        <f t="shared" si="7"/>
        <v>0</v>
      </c>
      <c r="AW39" s="1741"/>
      <c r="AX39" s="1741">
        <f t="shared" si="8"/>
        <v>0</v>
      </c>
      <c r="AY39" s="1741"/>
      <c r="AZ39" s="1741">
        <f t="shared" si="9"/>
        <v>0</v>
      </c>
      <c r="BA39" s="1741"/>
      <c r="BB39" s="1801">
        <f t="shared" si="10"/>
        <v>0</v>
      </c>
      <c r="BC39" s="1801"/>
      <c r="BD39" s="1761" t="s">
        <v>430</v>
      </c>
      <c r="BE39" s="1764"/>
    </row>
    <row r="40" spans="1:57" ht="21.95" customHeight="1">
      <c r="A40" s="1779"/>
      <c r="B40" s="1737" t="s">
        <v>589</v>
      </c>
      <c r="C40" s="1738"/>
      <c r="D40" s="1739" t="str">
        <f>IF(D39=0," ",D39*$W$5)</f>
        <v xml:space="preserve"> </v>
      </c>
      <c r="E40" s="1740"/>
      <c r="F40" s="1741" t="str">
        <f>IF(F39=0," ",F39*$W$6)</f>
        <v xml:space="preserve"> </v>
      </c>
      <c r="G40" s="1741"/>
      <c r="H40" s="1742" t="str">
        <f>IF(H39=0," ",H39*$W$7)</f>
        <v xml:space="preserve"> </v>
      </c>
      <c r="I40" s="1740"/>
      <c r="J40" s="1741" t="str">
        <f>IF(J39=0," ",J39*$W$10*1000)</f>
        <v xml:space="preserve"> </v>
      </c>
      <c r="K40" s="1741"/>
      <c r="L40" s="1741" t="str">
        <f>IF(L39=0," ",L39*$W$11*1000)</f>
        <v xml:space="preserve"> </v>
      </c>
      <c r="M40" s="1741"/>
      <c r="N40" s="1745" t="str">
        <f>IF(N39=0,"",0)</f>
        <v/>
      </c>
      <c r="O40" s="1746"/>
      <c r="P40" s="1741">
        <f>SUM(D40:O40)</f>
        <v>0</v>
      </c>
      <c r="Q40" s="1767"/>
      <c r="R40" s="1739" t="str">
        <f>IF(R39=0," ",R39*$W$5)</f>
        <v xml:space="preserve"> </v>
      </c>
      <c r="S40" s="1740"/>
      <c r="T40" s="1741" t="str">
        <f>IF(T39=0," ",T39*$W$6)</f>
        <v xml:space="preserve"> </v>
      </c>
      <c r="U40" s="1741"/>
      <c r="V40" s="1742" t="str">
        <f>IF(V39=0," ",V39*$W$7)</f>
        <v xml:space="preserve"> </v>
      </c>
      <c r="W40" s="1740"/>
      <c r="X40" s="1741" t="str">
        <f>IF(X39=0," ",X39*$W$10*1000)</f>
        <v xml:space="preserve"> </v>
      </c>
      <c r="Y40" s="1741"/>
      <c r="Z40" s="1741" t="str">
        <f>IF(Z39=0," ",Z39*$W$11*1000)</f>
        <v xml:space="preserve"> </v>
      </c>
      <c r="AA40" s="1741"/>
      <c r="AB40" s="1745" t="str">
        <f>IF(AB39=0,"",0)</f>
        <v/>
      </c>
      <c r="AC40" s="1746"/>
      <c r="AD40" s="1741">
        <f>SUM(R40:AC40)</f>
        <v>0</v>
      </c>
      <c r="AE40" s="1767"/>
      <c r="AF40" s="1768">
        <f>P40-AD40</f>
        <v>0</v>
      </c>
      <c r="AG40" s="1769"/>
      <c r="AH40" s="1770" t="s">
        <v>514</v>
      </c>
      <c r="AI40" s="1771"/>
      <c r="AN40" s="1779"/>
      <c r="AO40" s="1832"/>
      <c r="AP40" s="1737" t="s">
        <v>589</v>
      </c>
      <c r="AQ40" s="1738"/>
      <c r="AR40" s="1739" t="e">
        <f t="shared" si="5"/>
        <v>#VALUE!</v>
      </c>
      <c r="AS40" s="1740"/>
      <c r="AT40" s="1741" t="e">
        <f t="shared" si="6"/>
        <v>#VALUE!</v>
      </c>
      <c r="AU40" s="1741"/>
      <c r="AV40" s="1742" t="e">
        <f t="shared" si="7"/>
        <v>#VALUE!</v>
      </c>
      <c r="AW40" s="1740"/>
      <c r="AX40" s="1741" t="e">
        <f t="shared" si="8"/>
        <v>#VALUE!</v>
      </c>
      <c r="AY40" s="1741"/>
      <c r="AZ40" s="1741" t="e">
        <f t="shared" si="9"/>
        <v>#VALUE!</v>
      </c>
      <c r="BA40" s="1741"/>
      <c r="BB40" s="1740" t="e">
        <f t="shared" si="10"/>
        <v>#VALUE!</v>
      </c>
      <c r="BC40" s="1742"/>
      <c r="BD40" s="1741" t="e">
        <f>SUM(AR40:BC40)</f>
        <v>#VALUE!</v>
      </c>
      <c r="BE40" s="1769"/>
    </row>
    <row r="41" spans="1:57" ht="21.95" customHeight="1">
      <c r="A41" s="1780"/>
      <c r="B41" s="1785" t="s">
        <v>590</v>
      </c>
      <c r="C41" s="1786"/>
      <c r="D41" s="1783" t="str">
        <f>IF(D39=0," ",D39*$Y$5)</f>
        <v xml:space="preserve"> </v>
      </c>
      <c r="E41" s="1784"/>
      <c r="F41" s="1752" t="str">
        <f>IF(F39=0," ",F39*$Y$5)</f>
        <v xml:space="preserve"> </v>
      </c>
      <c r="G41" s="1754"/>
      <c r="H41" s="1752" t="str">
        <f>IF(H39=0," ",H39*$Y$7)</f>
        <v xml:space="preserve"> </v>
      </c>
      <c r="I41" s="1754"/>
      <c r="J41" s="1752" t="str">
        <f>IF(J39=0," ",J39*$Y$10*1000)</f>
        <v xml:space="preserve"> </v>
      </c>
      <c r="K41" s="1754"/>
      <c r="L41" s="1752" t="str">
        <f>IF(L39=0," ",L39*$Y$11*1000)</f>
        <v xml:space="preserve"> </v>
      </c>
      <c r="M41" s="1754"/>
      <c r="N41" s="1752" t="str">
        <f>IF(N39=0,"",N39*($Y$8+$Y$9))</f>
        <v/>
      </c>
      <c r="O41" s="1754"/>
      <c r="P41" s="1752">
        <f>SUM(D41:O41)</f>
        <v>0</v>
      </c>
      <c r="Q41" s="1753"/>
      <c r="R41" s="1783" t="str">
        <f>IF(R39=0," ",R39*$Y$5)</f>
        <v xml:space="preserve"> </v>
      </c>
      <c r="S41" s="1784"/>
      <c r="T41" s="1752" t="str">
        <f>IF(T39=0," ",T39*$Y$5)</f>
        <v xml:space="preserve"> </v>
      </c>
      <c r="U41" s="1754"/>
      <c r="V41" s="1752" t="str">
        <f>IF(V39=0," ",V39*$Y$7)</f>
        <v xml:space="preserve"> </v>
      </c>
      <c r="W41" s="1754"/>
      <c r="X41" s="1752" t="str">
        <f>IF(X39=0," ",X39*$Y$10*1000)</f>
        <v xml:space="preserve"> </v>
      </c>
      <c r="Y41" s="1754"/>
      <c r="Z41" s="1752" t="str">
        <f>IF(Z39=0," ",Z39*$Y$11*1000)</f>
        <v xml:space="preserve"> </v>
      </c>
      <c r="AA41" s="1754"/>
      <c r="AB41" s="1752" t="str">
        <f>IF(AB39=0,"",AB39*($Y$8+$Y$9))</f>
        <v/>
      </c>
      <c r="AC41" s="1754"/>
      <c r="AD41" s="1752">
        <f>SUM(R41:AC41)</f>
        <v>0</v>
      </c>
      <c r="AE41" s="1753"/>
      <c r="AF41" s="1776">
        <f>P41-AD41</f>
        <v>0</v>
      </c>
      <c r="AG41" s="1777"/>
      <c r="AH41" s="1790"/>
      <c r="AI41" s="1791"/>
      <c r="AN41" s="1780"/>
      <c r="AO41" s="1833"/>
      <c r="AP41" s="1785" t="s">
        <v>590</v>
      </c>
      <c r="AQ41" s="1786"/>
      <c r="AR41" s="1826" t="e">
        <f t="shared" si="5"/>
        <v>#VALUE!</v>
      </c>
      <c r="AS41" s="1827"/>
      <c r="AT41" s="1828" t="e">
        <f t="shared" si="6"/>
        <v>#VALUE!</v>
      </c>
      <c r="AU41" s="1829"/>
      <c r="AV41" s="1828" t="e">
        <f t="shared" si="7"/>
        <v>#VALUE!</v>
      </c>
      <c r="AW41" s="1829"/>
      <c r="AX41" s="1828" t="e">
        <f t="shared" si="8"/>
        <v>#VALUE!</v>
      </c>
      <c r="AY41" s="1829"/>
      <c r="AZ41" s="1828" t="e">
        <f t="shared" si="9"/>
        <v>#VALUE!</v>
      </c>
      <c r="BA41" s="1829"/>
      <c r="BB41" s="1828" t="e">
        <f t="shared" si="10"/>
        <v>#VALUE!</v>
      </c>
      <c r="BC41" s="1829"/>
      <c r="BD41" s="1828" t="e">
        <f>SUM(AR41:BC41)</f>
        <v>#VALUE!</v>
      </c>
      <c r="BE41" s="1830"/>
    </row>
    <row r="42" spans="1:57" ht="21.95" customHeight="1">
      <c r="A42" s="1778">
        <v>5</v>
      </c>
      <c r="B42" s="1781" t="s">
        <v>506</v>
      </c>
      <c r="C42" s="1782"/>
      <c r="D42" s="1757"/>
      <c r="E42" s="1758"/>
      <c r="F42" s="1751"/>
      <c r="G42" s="1751"/>
      <c r="H42" s="1751"/>
      <c r="I42" s="1751"/>
      <c r="J42" s="1751"/>
      <c r="K42" s="1751"/>
      <c r="L42" s="1751"/>
      <c r="M42" s="1751"/>
      <c r="N42" s="1736"/>
      <c r="O42" s="1736"/>
      <c r="P42" s="1755">
        <f>SUM(D42:O42)</f>
        <v>0</v>
      </c>
      <c r="Q42" s="1756"/>
      <c r="R42" s="1757"/>
      <c r="S42" s="1758"/>
      <c r="T42" s="1751"/>
      <c r="U42" s="1751"/>
      <c r="V42" s="1736"/>
      <c r="W42" s="1736"/>
      <c r="X42" s="1759"/>
      <c r="Y42" s="1760"/>
      <c r="Z42" s="1759"/>
      <c r="AA42" s="1760"/>
      <c r="AB42" s="1736"/>
      <c r="AC42" s="1736"/>
      <c r="AD42" s="1755">
        <f>SUM(R42:AC42)</f>
        <v>0</v>
      </c>
      <c r="AE42" s="1756"/>
      <c r="AF42" s="1772">
        <f>P42-AD42</f>
        <v>0</v>
      </c>
      <c r="AG42" s="1773"/>
      <c r="AH42" s="1788" t="s">
        <v>513</v>
      </c>
      <c r="AI42" s="1789"/>
      <c r="AN42" s="1778">
        <v>5</v>
      </c>
      <c r="AO42" s="1831">
        <f>B11</f>
        <v>0</v>
      </c>
      <c r="AP42" s="1781" t="s">
        <v>506</v>
      </c>
      <c r="AQ42" s="1782"/>
      <c r="AR42" s="1794">
        <f t="shared" si="5"/>
        <v>0</v>
      </c>
      <c r="AS42" s="1795"/>
      <c r="AT42" s="1796">
        <f t="shared" si="6"/>
        <v>0</v>
      </c>
      <c r="AU42" s="1796"/>
      <c r="AV42" s="1796">
        <f t="shared" si="7"/>
        <v>0</v>
      </c>
      <c r="AW42" s="1796"/>
      <c r="AX42" s="1796">
        <f t="shared" si="8"/>
        <v>0</v>
      </c>
      <c r="AY42" s="1796"/>
      <c r="AZ42" s="1796">
        <f t="shared" si="9"/>
        <v>0</v>
      </c>
      <c r="BA42" s="1796"/>
      <c r="BB42" s="1755">
        <f t="shared" si="10"/>
        <v>0</v>
      </c>
      <c r="BC42" s="1755"/>
      <c r="BD42" s="1755">
        <f>SUM(AR42:BC42)</f>
        <v>0</v>
      </c>
      <c r="BE42" s="1773"/>
    </row>
    <row r="43" spans="1:57" ht="21.95" customHeight="1">
      <c r="A43" s="1779"/>
      <c r="B43" s="1723" t="s">
        <v>507</v>
      </c>
      <c r="C43" s="1724"/>
      <c r="D43" s="1725"/>
      <c r="E43" s="1726"/>
      <c r="F43" s="1727"/>
      <c r="G43" s="1727"/>
      <c r="H43" s="1727"/>
      <c r="I43" s="1727"/>
      <c r="J43" s="1727"/>
      <c r="K43" s="1727"/>
      <c r="L43" s="1727"/>
      <c r="M43" s="1727"/>
      <c r="N43" s="1743"/>
      <c r="O43" s="1743"/>
      <c r="P43" s="1761" t="s">
        <v>472</v>
      </c>
      <c r="Q43" s="1762"/>
      <c r="R43" s="1725"/>
      <c r="S43" s="1726"/>
      <c r="T43" s="1727"/>
      <c r="U43" s="1727"/>
      <c r="V43" s="1743"/>
      <c r="W43" s="1743"/>
      <c r="X43" s="1726"/>
      <c r="Y43" s="1744"/>
      <c r="Z43" s="1726"/>
      <c r="AA43" s="1744"/>
      <c r="AB43" s="1743"/>
      <c r="AC43" s="1743"/>
      <c r="AD43" s="1761" t="s">
        <v>472</v>
      </c>
      <c r="AE43" s="1762"/>
      <c r="AF43" s="1763" t="s">
        <v>472</v>
      </c>
      <c r="AG43" s="1764"/>
      <c r="AH43" s="1765"/>
      <c r="AI43" s="1766"/>
      <c r="AN43" s="1779"/>
      <c r="AO43" s="1832"/>
      <c r="AP43" s="1723" t="s">
        <v>507</v>
      </c>
      <c r="AQ43" s="1724"/>
      <c r="AR43" s="1739">
        <f t="shared" si="5"/>
        <v>0</v>
      </c>
      <c r="AS43" s="1740"/>
      <c r="AT43" s="1741">
        <f t="shared" si="6"/>
        <v>0</v>
      </c>
      <c r="AU43" s="1741"/>
      <c r="AV43" s="1741">
        <f t="shared" si="7"/>
        <v>0</v>
      </c>
      <c r="AW43" s="1741"/>
      <c r="AX43" s="1741">
        <f t="shared" si="8"/>
        <v>0</v>
      </c>
      <c r="AY43" s="1741"/>
      <c r="AZ43" s="1741">
        <f t="shared" si="9"/>
        <v>0</v>
      </c>
      <c r="BA43" s="1741"/>
      <c r="BB43" s="1801">
        <f t="shared" si="10"/>
        <v>0</v>
      </c>
      <c r="BC43" s="1801"/>
      <c r="BD43" s="1761" t="s">
        <v>430</v>
      </c>
      <c r="BE43" s="1764"/>
    </row>
    <row r="44" spans="1:57" ht="21.95" customHeight="1">
      <c r="A44" s="1779"/>
      <c r="B44" s="1737" t="s">
        <v>589</v>
      </c>
      <c r="C44" s="1738"/>
      <c r="D44" s="1739" t="str">
        <f>IF(D43=0," ",D43*$W$5)</f>
        <v xml:space="preserve"> </v>
      </c>
      <c r="E44" s="1740"/>
      <c r="F44" s="1741" t="str">
        <f>IF(F43=0," ",F43*$W$6)</f>
        <v xml:space="preserve"> </v>
      </c>
      <c r="G44" s="1741"/>
      <c r="H44" s="1742" t="str">
        <f>IF(H43=0," ",H43*$W$7)</f>
        <v xml:space="preserve"> </v>
      </c>
      <c r="I44" s="1740"/>
      <c r="J44" s="1741" t="str">
        <f>IF(J43=0," ",J43*$W$10*1000)</f>
        <v xml:space="preserve"> </v>
      </c>
      <c r="K44" s="1741"/>
      <c r="L44" s="1741" t="str">
        <f>IF(L43=0," ",L43*$W$11*1000)</f>
        <v xml:space="preserve"> </v>
      </c>
      <c r="M44" s="1741"/>
      <c r="N44" s="1745" t="str">
        <f>IF(N43=0,"",0)</f>
        <v/>
      </c>
      <c r="O44" s="1746"/>
      <c r="P44" s="1741">
        <f>SUM(D44:O44)</f>
        <v>0</v>
      </c>
      <c r="Q44" s="1767"/>
      <c r="R44" s="1739" t="str">
        <f>IF(R43=0," ",R43*$W$5)</f>
        <v xml:space="preserve"> </v>
      </c>
      <c r="S44" s="1740"/>
      <c r="T44" s="1741" t="str">
        <f>IF(T43=0," ",T43*$W$6)</f>
        <v xml:space="preserve"> </v>
      </c>
      <c r="U44" s="1741"/>
      <c r="V44" s="1742" t="str">
        <f>IF(V43=0," ",V43*$W$7)</f>
        <v xml:space="preserve"> </v>
      </c>
      <c r="W44" s="1740"/>
      <c r="X44" s="1741" t="str">
        <f>IF(X43=0," ",X43*$W$10*1000)</f>
        <v xml:space="preserve"> </v>
      </c>
      <c r="Y44" s="1741"/>
      <c r="Z44" s="1741" t="str">
        <f>IF(Z43=0," ",Z43*$W$11*1000)</f>
        <v xml:space="preserve"> </v>
      </c>
      <c r="AA44" s="1741"/>
      <c r="AB44" s="1745" t="str">
        <f>IF(AB43=0,"",0)</f>
        <v/>
      </c>
      <c r="AC44" s="1746"/>
      <c r="AD44" s="1741">
        <f>SUM(R44:AC44)</f>
        <v>0</v>
      </c>
      <c r="AE44" s="1767"/>
      <c r="AF44" s="1768">
        <f>P44-AD44</f>
        <v>0</v>
      </c>
      <c r="AG44" s="1769"/>
      <c r="AH44" s="1770" t="s">
        <v>514</v>
      </c>
      <c r="AI44" s="1771"/>
      <c r="AN44" s="1779"/>
      <c r="AO44" s="1832"/>
      <c r="AP44" s="1737" t="s">
        <v>589</v>
      </c>
      <c r="AQ44" s="1738"/>
      <c r="AR44" s="1739" t="e">
        <f t="shared" si="5"/>
        <v>#VALUE!</v>
      </c>
      <c r="AS44" s="1740"/>
      <c r="AT44" s="1741" t="e">
        <f t="shared" si="6"/>
        <v>#VALUE!</v>
      </c>
      <c r="AU44" s="1741"/>
      <c r="AV44" s="1742" t="e">
        <f t="shared" si="7"/>
        <v>#VALUE!</v>
      </c>
      <c r="AW44" s="1740"/>
      <c r="AX44" s="1741" t="e">
        <f t="shared" si="8"/>
        <v>#VALUE!</v>
      </c>
      <c r="AY44" s="1741"/>
      <c r="AZ44" s="1741" t="e">
        <f t="shared" si="9"/>
        <v>#VALUE!</v>
      </c>
      <c r="BA44" s="1741"/>
      <c r="BB44" s="1740" t="e">
        <f t="shared" si="10"/>
        <v>#VALUE!</v>
      </c>
      <c r="BC44" s="1742"/>
      <c r="BD44" s="1741" t="e">
        <f>SUM(AR44:BC44)</f>
        <v>#VALUE!</v>
      </c>
      <c r="BE44" s="1769"/>
    </row>
    <row r="45" spans="1:57" ht="21.95" customHeight="1">
      <c r="A45" s="1780"/>
      <c r="B45" s="1785" t="s">
        <v>590</v>
      </c>
      <c r="C45" s="1786"/>
      <c r="D45" s="1783" t="str">
        <f>IF(D43=0," ",D43*$Y$5)</f>
        <v xml:space="preserve"> </v>
      </c>
      <c r="E45" s="1784"/>
      <c r="F45" s="1752" t="str">
        <f>IF(F43=0," ",F43*$Y$5)</f>
        <v xml:space="preserve"> </v>
      </c>
      <c r="G45" s="1754"/>
      <c r="H45" s="1752" t="str">
        <f>IF(H43=0," ",H43*$Y$7)</f>
        <v xml:space="preserve"> </v>
      </c>
      <c r="I45" s="1754"/>
      <c r="J45" s="1752" t="str">
        <f>IF(J43=0," ",J43*$Y$10*1000)</f>
        <v xml:space="preserve"> </v>
      </c>
      <c r="K45" s="1754"/>
      <c r="L45" s="1752" t="str">
        <f>IF(L43=0," ",L43*$Y$11*1000)</f>
        <v xml:space="preserve"> </v>
      </c>
      <c r="M45" s="1754"/>
      <c r="N45" s="1752" t="str">
        <f>IF(N43=0,"",N43*($Y$8+$Y$9))</f>
        <v/>
      </c>
      <c r="O45" s="1754"/>
      <c r="P45" s="1752">
        <f>SUM(D45:O45)</f>
        <v>0</v>
      </c>
      <c r="Q45" s="1753"/>
      <c r="R45" s="1783" t="str">
        <f>IF(R43=0," ",R43*$Y$5)</f>
        <v xml:space="preserve"> </v>
      </c>
      <c r="S45" s="1784"/>
      <c r="T45" s="1752" t="str">
        <f>IF(T43=0," ",T43*$Y$5)</f>
        <v xml:space="preserve"> </v>
      </c>
      <c r="U45" s="1754"/>
      <c r="V45" s="1752" t="str">
        <f>IF(V43=0," ",V43*$Y$7)</f>
        <v xml:space="preserve"> </v>
      </c>
      <c r="W45" s="1754"/>
      <c r="X45" s="1752" t="str">
        <f>IF(X43=0," ",X43*$Y$10*1000)</f>
        <v xml:space="preserve"> </v>
      </c>
      <c r="Y45" s="1754"/>
      <c r="Z45" s="1752" t="str">
        <f>IF(Z43=0," ",Z43*$Y$11*1000)</f>
        <v xml:space="preserve"> </v>
      </c>
      <c r="AA45" s="1754"/>
      <c r="AB45" s="1752" t="str">
        <f>IF(AB43=0,"",AB43*($Y$8+$Y$9))</f>
        <v/>
      </c>
      <c r="AC45" s="1754"/>
      <c r="AD45" s="1752">
        <f>SUM(R45:AC45)</f>
        <v>0</v>
      </c>
      <c r="AE45" s="1753"/>
      <c r="AF45" s="1776">
        <f>P45-AD45</f>
        <v>0</v>
      </c>
      <c r="AG45" s="1777"/>
      <c r="AH45" s="1790"/>
      <c r="AI45" s="1791"/>
      <c r="AN45" s="1780"/>
      <c r="AO45" s="1833"/>
      <c r="AP45" s="1785" t="s">
        <v>590</v>
      </c>
      <c r="AQ45" s="1786"/>
      <c r="AR45" s="1826" t="e">
        <f t="shared" si="5"/>
        <v>#VALUE!</v>
      </c>
      <c r="AS45" s="1827"/>
      <c r="AT45" s="1828" t="e">
        <f t="shared" si="6"/>
        <v>#VALUE!</v>
      </c>
      <c r="AU45" s="1829"/>
      <c r="AV45" s="1828" t="e">
        <f t="shared" si="7"/>
        <v>#VALUE!</v>
      </c>
      <c r="AW45" s="1829"/>
      <c r="AX45" s="1828" t="e">
        <f t="shared" si="8"/>
        <v>#VALUE!</v>
      </c>
      <c r="AY45" s="1829"/>
      <c r="AZ45" s="1828" t="e">
        <f t="shared" si="9"/>
        <v>#VALUE!</v>
      </c>
      <c r="BA45" s="1829"/>
      <c r="BB45" s="1828" t="e">
        <f t="shared" si="10"/>
        <v>#VALUE!</v>
      </c>
      <c r="BC45" s="1829"/>
      <c r="BD45" s="1828" t="e">
        <f>SUM(AR45:BC45)</f>
        <v>#VALUE!</v>
      </c>
      <c r="BE45" s="1830"/>
    </row>
    <row r="46" spans="1:57" ht="21.95" customHeight="1">
      <c r="A46" s="1778">
        <v>6</v>
      </c>
      <c r="B46" s="1781" t="s">
        <v>506</v>
      </c>
      <c r="C46" s="1782"/>
      <c r="D46" s="1757"/>
      <c r="E46" s="1758"/>
      <c r="F46" s="1751"/>
      <c r="G46" s="1751"/>
      <c r="H46" s="1751"/>
      <c r="I46" s="1751"/>
      <c r="J46" s="1751"/>
      <c r="K46" s="1751"/>
      <c r="L46" s="1751"/>
      <c r="M46" s="1751"/>
      <c r="N46" s="1736"/>
      <c r="O46" s="1736"/>
      <c r="P46" s="1755">
        <f>SUM(D46:O46)</f>
        <v>0</v>
      </c>
      <c r="Q46" s="1756"/>
      <c r="R46" s="1757"/>
      <c r="S46" s="1758"/>
      <c r="T46" s="1751"/>
      <c r="U46" s="1751"/>
      <c r="V46" s="1736"/>
      <c r="W46" s="1736"/>
      <c r="X46" s="1759"/>
      <c r="Y46" s="1760"/>
      <c r="Z46" s="1759"/>
      <c r="AA46" s="1760"/>
      <c r="AB46" s="1736"/>
      <c r="AC46" s="1736"/>
      <c r="AD46" s="1755">
        <f>SUM(R46:AC46)</f>
        <v>0</v>
      </c>
      <c r="AE46" s="1756"/>
      <c r="AF46" s="1772">
        <f>P46-AD46</f>
        <v>0</v>
      </c>
      <c r="AG46" s="1773"/>
      <c r="AH46" s="1788" t="s">
        <v>513</v>
      </c>
      <c r="AI46" s="1789"/>
      <c r="AN46" s="1778">
        <v>6</v>
      </c>
      <c r="AO46" s="1831">
        <f>B12</f>
        <v>0</v>
      </c>
      <c r="AP46" s="1781" t="s">
        <v>506</v>
      </c>
      <c r="AQ46" s="1782"/>
      <c r="AR46" s="1794">
        <f t="shared" si="5"/>
        <v>0</v>
      </c>
      <c r="AS46" s="1795"/>
      <c r="AT46" s="1796">
        <f t="shared" si="6"/>
        <v>0</v>
      </c>
      <c r="AU46" s="1796"/>
      <c r="AV46" s="1796">
        <f t="shared" si="7"/>
        <v>0</v>
      </c>
      <c r="AW46" s="1796"/>
      <c r="AX46" s="1796">
        <f t="shared" si="8"/>
        <v>0</v>
      </c>
      <c r="AY46" s="1796"/>
      <c r="AZ46" s="1796">
        <f t="shared" si="9"/>
        <v>0</v>
      </c>
      <c r="BA46" s="1796"/>
      <c r="BB46" s="1755">
        <f t="shared" si="10"/>
        <v>0</v>
      </c>
      <c r="BC46" s="1755"/>
      <c r="BD46" s="1755">
        <f>SUM(AR46:BC46)</f>
        <v>0</v>
      </c>
      <c r="BE46" s="1773"/>
    </row>
    <row r="47" spans="1:57" ht="21.95" customHeight="1">
      <c r="A47" s="1779"/>
      <c r="B47" s="1723" t="s">
        <v>507</v>
      </c>
      <c r="C47" s="1724"/>
      <c r="D47" s="1725"/>
      <c r="E47" s="1726"/>
      <c r="F47" s="1727"/>
      <c r="G47" s="1727"/>
      <c r="H47" s="1727"/>
      <c r="I47" s="1727"/>
      <c r="J47" s="1727"/>
      <c r="K47" s="1727"/>
      <c r="L47" s="1727"/>
      <c r="M47" s="1727"/>
      <c r="N47" s="1743"/>
      <c r="O47" s="1743"/>
      <c r="P47" s="1761" t="s">
        <v>472</v>
      </c>
      <c r="Q47" s="1762"/>
      <c r="R47" s="1725"/>
      <c r="S47" s="1726"/>
      <c r="T47" s="1727"/>
      <c r="U47" s="1727"/>
      <c r="V47" s="1743"/>
      <c r="W47" s="1743"/>
      <c r="X47" s="1726"/>
      <c r="Y47" s="1744"/>
      <c r="Z47" s="1726"/>
      <c r="AA47" s="1744"/>
      <c r="AB47" s="1743"/>
      <c r="AC47" s="1743"/>
      <c r="AD47" s="1761" t="s">
        <v>472</v>
      </c>
      <c r="AE47" s="1762"/>
      <c r="AF47" s="1763" t="s">
        <v>472</v>
      </c>
      <c r="AG47" s="1764"/>
      <c r="AH47" s="1765"/>
      <c r="AI47" s="1766"/>
      <c r="AN47" s="1779"/>
      <c r="AO47" s="1832"/>
      <c r="AP47" s="1723" t="s">
        <v>507</v>
      </c>
      <c r="AQ47" s="1724"/>
      <c r="AR47" s="1739">
        <f t="shared" si="5"/>
        <v>0</v>
      </c>
      <c r="AS47" s="1740"/>
      <c r="AT47" s="1741">
        <f t="shared" si="6"/>
        <v>0</v>
      </c>
      <c r="AU47" s="1741"/>
      <c r="AV47" s="1741">
        <f t="shared" si="7"/>
        <v>0</v>
      </c>
      <c r="AW47" s="1741"/>
      <c r="AX47" s="1741">
        <f t="shared" si="8"/>
        <v>0</v>
      </c>
      <c r="AY47" s="1741"/>
      <c r="AZ47" s="1741">
        <f t="shared" si="9"/>
        <v>0</v>
      </c>
      <c r="BA47" s="1741"/>
      <c r="BB47" s="1801">
        <f t="shared" si="10"/>
        <v>0</v>
      </c>
      <c r="BC47" s="1801"/>
      <c r="BD47" s="1761" t="s">
        <v>430</v>
      </c>
      <c r="BE47" s="1764"/>
    </row>
    <row r="48" spans="1:57" ht="21.95" customHeight="1">
      <c r="A48" s="1779"/>
      <c r="B48" s="1737" t="s">
        <v>589</v>
      </c>
      <c r="C48" s="1738"/>
      <c r="D48" s="1739" t="str">
        <f>IF(D47=0," ",D47*$W$5)</f>
        <v xml:space="preserve"> </v>
      </c>
      <c r="E48" s="1740"/>
      <c r="F48" s="1741" t="str">
        <f>IF(F47=0," ",F47*$W$6)</f>
        <v xml:space="preserve"> </v>
      </c>
      <c r="G48" s="1741"/>
      <c r="H48" s="1742" t="str">
        <f>IF(H47=0," ",H47*$W$7)</f>
        <v xml:space="preserve"> </v>
      </c>
      <c r="I48" s="1740"/>
      <c r="J48" s="1741" t="str">
        <f>IF(J47=0," ",J47*$W$10*1000)</f>
        <v xml:space="preserve"> </v>
      </c>
      <c r="K48" s="1741"/>
      <c r="L48" s="1741" t="str">
        <f>IF(L47=0," ",L47*$W$11*1000)</f>
        <v xml:space="preserve"> </v>
      </c>
      <c r="M48" s="1741"/>
      <c r="N48" s="1745" t="str">
        <f>IF(N47=0,"",0)</f>
        <v/>
      </c>
      <c r="O48" s="1746"/>
      <c r="P48" s="1741">
        <f>SUM(D48:O48)</f>
        <v>0</v>
      </c>
      <c r="Q48" s="1767"/>
      <c r="R48" s="1739" t="str">
        <f>IF(R47=0," ",R47*$W$5)</f>
        <v xml:space="preserve"> </v>
      </c>
      <c r="S48" s="1740"/>
      <c r="T48" s="1741" t="str">
        <f>IF(T47=0," ",T47*$W$6)</f>
        <v xml:space="preserve"> </v>
      </c>
      <c r="U48" s="1741"/>
      <c r="V48" s="1742" t="str">
        <f>IF(V47=0," ",V47*$W$7)</f>
        <v xml:space="preserve"> </v>
      </c>
      <c r="W48" s="1740"/>
      <c r="X48" s="1741" t="str">
        <f>IF(X47=0," ",X47*$W$10*1000)</f>
        <v xml:space="preserve"> </v>
      </c>
      <c r="Y48" s="1741"/>
      <c r="Z48" s="1741" t="str">
        <f>IF(Z47=0," ",Z47*$W$11*1000)</f>
        <v xml:space="preserve"> </v>
      </c>
      <c r="AA48" s="1741"/>
      <c r="AB48" s="1745" t="str">
        <f>IF(AB47=0,"",0)</f>
        <v/>
      </c>
      <c r="AC48" s="1746"/>
      <c r="AD48" s="1741">
        <f>SUM(R48:AC48)</f>
        <v>0</v>
      </c>
      <c r="AE48" s="1767"/>
      <c r="AF48" s="1768">
        <f>P48-AD48</f>
        <v>0</v>
      </c>
      <c r="AG48" s="1769"/>
      <c r="AH48" s="1770" t="s">
        <v>514</v>
      </c>
      <c r="AI48" s="1771"/>
      <c r="AN48" s="1779"/>
      <c r="AO48" s="1832"/>
      <c r="AP48" s="1737" t="s">
        <v>589</v>
      </c>
      <c r="AQ48" s="1738"/>
      <c r="AR48" s="1739" t="e">
        <f t="shared" si="5"/>
        <v>#VALUE!</v>
      </c>
      <c r="AS48" s="1740"/>
      <c r="AT48" s="1741" t="e">
        <f t="shared" si="6"/>
        <v>#VALUE!</v>
      </c>
      <c r="AU48" s="1741"/>
      <c r="AV48" s="1742" t="e">
        <f t="shared" si="7"/>
        <v>#VALUE!</v>
      </c>
      <c r="AW48" s="1740"/>
      <c r="AX48" s="1741" t="e">
        <f t="shared" si="8"/>
        <v>#VALUE!</v>
      </c>
      <c r="AY48" s="1741"/>
      <c r="AZ48" s="1741" t="e">
        <f t="shared" si="9"/>
        <v>#VALUE!</v>
      </c>
      <c r="BA48" s="1741"/>
      <c r="BB48" s="1740" t="e">
        <f t="shared" si="10"/>
        <v>#VALUE!</v>
      </c>
      <c r="BC48" s="1742"/>
      <c r="BD48" s="1741" t="e">
        <f>SUM(AR48:BC48)</f>
        <v>#VALUE!</v>
      </c>
      <c r="BE48" s="1769"/>
    </row>
    <row r="49" spans="1:57" ht="21.95" customHeight="1">
      <c r="A49" s="1780"/>
      <c r="B49" s="1785" t="s">
        <v>590</v>
      </c>
      <c r="C49" s="1786"/>
      <c r="D49" s="1783" t="str">
        <f>IF(D47=0," ",D47*$Y$5)</f>
        <v xml:space="preserve"> </v>
      </c>
      <c r="E49" s="1784"/>
      <c r="F49" s="1752" t="str">
        <f>IF(F47=0," ",F47*$Y$5)</f>
        <v xml:space="preserve"> </v>
      </c>
      <c r="G49" s="1754"/>
      <c r="H49" s="1752" t="str">
        <f>IF(H47=0," ",H47*$Y$7)</f>
        <v xml:space="preserve"> </v>
      </c>
      <c r="I49" s="1754"/>
      <c r="J49" s="1752" t="str">
        <f>IF(J47=0," ",J47*$Y$10*1000)</f>
        <v xml:space="preserve"> </v>
      </c>
      <c r="K49" s="1754"/>
      <c r="L49" s="1752" t="str">
        <f>IF(L47=0," ",L47*$Y$11*1000)</f>
        <v xml:space="preserve"> </v>
      </c>
      <c r="M49" s="1754"/>
      <c r="N49" s="1752" t="str">
        <f>IF(N47=0,"",N47*($Y$8+$Y$9))</f>
        <v/>
      </c>
      <c r="O49" s="1754"/>
      <c r="P49" s="1752">
        <f>SUM(D49:O49)</f>
        <v>0</v>
      </c>
      <c r="Q49" s="1753"/>
      <c r="R49" s="1783" t="str">
        <f>IF(R47=0," ",R47*$Y$5)</f>
        <v xml:space="preserve"> </v>
      </c>
      <c r="S49" s="1784"/>
      <c r="T49" s="1752" t="str">
        <f>IF(T47=0," ",T47*$Y$5)</f>
        <v xml:space="preserve"> </v>
      </c>
      <c r="U49" s="1754"/>
      <c r="V49" s="1752" t="str">
        <f>IF(V47=0," ",V47*$Y$7)</f>
        <v xml:space="preserve"> </v>
      </c>
      <c r="W49" s="1754"/>
      <c r="X49" s="1752" t="str">
        <f>IF(X47=0," ",X47*$Y$10*1000)</f>
        <v xml:space="preserve"> </v>
      </c>
      <c r="Y49" s="1754"/>
      <c r="Z49" s="1752" t="str">
        <f>IF(Z47=0," ",Z47*$Y$11*1000)</f>
        <v xml:space="preserve"> </v>
      </c>
      <c r="AA49" s="1754"/>
      <c r="AB49" s="1752" t="str">
        <f>IF(AB47=0,"",AB47*($Y$8+$Y$9))</f>
        <v/>
      </c>
      <c r="AC49" s="1754"/>
      <c r="AD49" s="1752">
        <f>SUM(R49:AC49)</f>
        <v>0</v>
      </c>
      <c r="AE49" s="1753"/>
      <c r="AF49" s="1776">
        <f>P49-AD49</f>
        <v>0</v>
      </c>
      <c r="AG49" s="1777"/>
      <c r="AH49" s="1790"/>
      <c r="AI49" s="1791"/>
      <c r="AN49" s="1780"/>
      <c r="AO49" s="1833"/>
      <c r="AP49" s="1785" t="s">
        <v>590</v>
      </c>
      <c r="AQ49" s="1786"/>
      <c r="AR49" s="1826" t="e">
        <f t="shared" si="5"/>
        <v>#VALUE!</v>
      </c>
      <c r="AS49" s="1827"/>
      <c r="AT49" s="1828" t="e">
        <f t="shared" si="6"/>
        <v>#VALUE!</v>
      </c>
      <c r="AU49" s="1829"/>
      <c r="AV49" s="1828" t="e">
        <f t="shared" si="7"/>
        <v>#VALUE!</v>
      </c>
      <c r="AW49" s="1829"/>
      <c r="AX49" s="1828" t="e">
        <f t="shared" si="8"/>
        <v>#VALUE!</v>
      </c>
      <c r="AY49" s="1829"/>
      <c r="AZ49" s="1828" t="e">
        <f t="shared" si="9"/>
        <v>#VALUE!</v>
      </c>
      <c r="BA49" s="1829"/>
      <c r="BB49" s="1828" t="e">
        <f t="shared" si="10"/>
        <v>#VALUE!</v>
      </c>
      <c r="BC49" s="1829"/>
      <c r="BD49" s="1828" t="e">
        <f>SUM(AR49:BC49)</f>
        <v>#VALUE!</v>
      </c>
      <c r="BE49" s="1830"/>
    </row>
    <row r="50" spans="1:57" ht="21.95" customHeight="1">
      <c r="A50" s="1778">
        <v>7</v>
      </c>
      <c r="B50" s="1781" t="s">
        <v>506</v>
      </c>
      <c r="C50" s="1782"/>
      <c r="D50" s="1757"/>
      <c r="E50" s="1758"/>
      <c r="F50" s="1751"/>
      <c r="G50" s="1751"/>
      <c r="H50" s="1751"/>
      <c r="I50" s="1751"/>
      <c r="J50" s="1751"/>
      <c r="K50" s="1751"/>
      <c r="L50" s="1751"/>
      <c r="M50" s="1751"/>
      <c r="N50" s="1736"/>
      <c r="O50" s="1736"/>
      <c r="P50" s="1755">
        <f>SUM(D50:O50)</f>
        <v>0</v>
      </c>
      <c r="Q50" s="1756"/>
      <c r="R50" s="1757"/>
      <c r="S50" s="1758"/>
      <c r="T50" s="1751"/>
      <c r="U50" s="1751"/>
      <c r="V50" s="1736"/>
      <c r="W50" s="1736"/>
      <c r="X50" s="1759"/>
      <c r="Y50" s="1760"/>
      <c r="Z50" s="1759"/>
      <c r="AA50" s="1760"/>
      <c r="AB50" s="1736"/>
      <c r="AC50" s="1736"/>
      <c r="AD50" s="1755">
        <f>SUM(R50:AC50)</f>
        <v>0</v>
      </c>
      <c r="AE50" s="1756"/>
      <c r="AF50" s="1772">
        <f>P50-AD50</f>
        <v>0</v>
      </c>
      <c r="AG50" s="1773"/>
      <c r="AH50" s="1788" t="s">
        <v>513</v>
      </c>
      <c r="AI50" s="1789"/>
      <c r="AN50" s="1778">
        <v>7</v>
      </c>
      <c r="AO50" s="1831">
        <f>B13</f>
        <v>0</v>
      </c>
      <c r="AP50" s="1781" t="s">
        <v>506</v>
      </c>
      <c r="AQ50" s="1782"/>
      <c r="AR50" s="1794">
        <f t="shared" si="5"/>
        <v>0</v>
      </c>
      <c r="AS50" s="1795"/>
      <c r="AT50" s="1796">
        <f t="shared" si="6"/>
        <v>0</v>
      </c>
      <c r="AU50" s="1796"/>
      <c r="AV50" s="1796">
        <f t="shared" si="7"/>
        <v>0</v>
      </c>
      <c r="AW50" s="1796"/>
      <c r="AX50" s="1796">
        <f t="shared" si="8"/>
        <v>0</v>
      </c>
      <c r="AY50" s="1796"/>
      <c r="AZ50" s="1796">
        <f t="shared" si="9"/>
        <v>0</v>
      </c>
      <c r="BA50" s="1796"/>
      <c r="BB50" s="1755">
        <f t="shared" si="10"/>
        <v>0</v>
      </c>
      <c r="BC50" s="1755"/>
      <c r="BD50" s="1755">
        <f>SUM(AR50:BC50)</f>
        <v>0</v>
      </c>
      <c r="BE50" s="1773"/>
    </row>
    <row r="51" spans="1:57" ht="21.95" customHeight="1">
      <c r="A51" s="1779"/>
      <c r="B51" s="1723" t="s">
        <v>507</v>
      </c>
      <c r="C51" s="1724"/>
      <c r="D51" s="1725"/>
      <c r="E51" s="1726"/>
      <c r="F51" s="1727"/>
      <c r="G51" s="1727"/>
      <c r="H51" s="1727"/>
      <c r="I51" s="1727"/>
      <c r="J51" s="1727"/>
      <c r="K51" s="1727"/>
      <c r="L51" s="1727"/>
      <c r="M51" s="1727"/>
      <c r="N51" s="1743"/>
      <c r="O51" s="1743"/>
      <c r="P51" s="1761" t="s">
        <v>472</v>
      </c>
      <c r="Q51" s="1762"/>
      <c r="R51" s="1725"/>
      <c r="S51" s="1726"/>
      <c r="T51" s="1727"/>
      <c r="U51" s="1727"/>
      <c r="V51" s="1743"/>
      <c r="W51" s="1743"/>
      <c r="X51" s="1726"/>
      <c r="Y51" s="1744"/>
      <c r="Z51" s="1726"/>
      <c r="AA51" s="1744"/>
      <c r="AB51" s="1743"/>
      <c r="AC51" s="1743"/>
      <c r="AD51" s="1761" t="s">
        <v>472</v>
      </c>
      <c r="AE51" s="1762"/>
      <c r="AF51" s="1763" t="s">
        <v>472</v>
      </c>
      <c r="AG51" s="1764"/>
      <c r="AH51" s="1765"/>
      <c r="AI51" s="1766"/>
      <c r="AN51" s="1779"/>
      <c r="AO51" s="1832"/>
      <c r="AP51" s="1723" t="s">
        <v>507</v>
      </c>
      <c r="AQ51" s="1724"/>
      <c r="AR51" s="1739">
        <f t="shared" si="5"/>
        <v>0</v>
      </c>
      <c r="AS51" s="1740"/>
      <c r="AT51" s="1741">
        <f t="shared" si="6"/>
        <v>0</v>
      </c>
      <c r="AU51" s="1741"/>
      <c r="AV51" s="1741">
        <f t="shared" si="7"/>
        <v>0</v>
      </c>
      <c r="AW51" s="1741"/>
      <c r="AX51" s="1741">
        <f t="shared" si="8"/>
        <v>0</v>
      </c>
      <c r="AY51" s="1741"/>
      <c r="AZ51" s="1741">
        <f t="shared" si="9"/>
        <v>0</v>
      </c>
      <c r="BA51" s="1741"/>
      <c r="BB51" s="1801">
        <f t="shared" si="10"/>
        <v>0</v>
      </c>
      <c r="BC51" s="1801"/>
      <c r="BD51" s="1761" t="s">
        <v>430</v>
      </c>
      <c r="BE51" s="1764"/>
    </row>
    <row r="52" spans="1:57" ht="21.95" customHeight="1">
      <c r="A52" s="1779"/>
      <c r="B52" s="1737" t="s">
        <v>589</v>
      </c>
      <c r="C52" s="1738"/>
      <c r="D52" s="1739" t="str">
        <f>IF(D51=0," ",D51*$W$5)</f>
        <v xml:space="preserve"> </v>
      </c>
      <c r="E52" s="1740"/>
      <c r="F52" s="1741" t="str">
        <f>IF(F51=0," ",F51*$W$6)</f>
        <v xml:space="preserve"> </v>
      </c>
      <c r="G52" s="1741"/>
      <c r="H52" s="1742" t="str">
        <f>IF(H51=0," ",H51*$W$7)</f>
        <v xml:space="preserve"> </v>
      </c>
      <c r="I52" s="1740"/>
      <c r="J52" s="1741" t="str">
        <f>IF(J51=0," ",J51*$W$10*1000)</f>
        <v xml:space="preserve"> </v>
      </c>
      <c r="K52" s="1741"/>
      <c r="L52" s="1741" t="str">
        <f>IF(L51=0," ",L51*$W$11*1000)</f>
        <v xml:space="preserve"> </v>
      </c>
      <c r="M52" s="1741"/>
      <c r="N52" s="1745" t="str">
        <f>IF(N51=0,"",0)</f>
        <v/>
      </c>
      <c r="O52" s="1746"/>
      <c r="P52" s="1741">
        <f>SUM(D52:O52)</f>
        <v>0</v>
      </c>
      <c r="Q52" s="1767"/>
      <c r="R52" s="1739" t="str">
        <f>IF(R51=0," ",R51*$W$5)</f>
        <v xml:space="preserve"> </v>
      </c>
      <c r="S52" s="1740"/>
      <c r="T52" s="1741" t="str">
        <f>IF(T51=0," ",T51*$W$6)</f>
        <v xml:space="preserve"> </v>
      </c>
      <c r="U52" s="1741"/>
      <c r="V52" s="1742" t="str">
        <f>IF(V51=0," ",V51*$W$7)</f>
        <v xml:space="preserve"> </v>
      </c>
      <c r="W52" s="1740"/>
      <c r="X52" s="1741" t="str">
        <f>IF(X51=0," ",X51*$W$10*1000)</f>
        <v xml:space="preserve"> </v>
      </c>
      <c r="Y52" s="1741"/>
      <c r="Z52" s="1741" t="str">
        <f>IF(Z51=0," ",Z51*$W$11*1000)</f>
        <v xml:space="preserve"> </v>
      </c>
      <c r="AA52" s="1741"/>
      <c r="AB52" s="1745" t="str">
        <f>IF(AB51=0,"",0)</f>
        <v/>
      </c>
      <c r="AC52" s="1746"/>
      <c r="AD52" s="1741">
        <f>SUM(R52:AC52)</f>
        <v>0</v>
      </c>
      <c r="AE52" s="1767"/>
      <c r="AF52" s="1768">
        <f>P52-AD52</f>
        <v>0</v>
      </c>
      <c r="AG52" s="1769"/>
      <c r="AH52" s="1770" t="s">
        <v>514</v>
      </c>
      <c r="AI52" s="1771"/>
      <c r="AN52" s="1779"/>
      <c r="AO52" s="1832"/>
      <c r="AP52" s="1737" t="s">
        <v>589</v>
      </c>
      <c r="AQ52" s="1738"/>
      <c r="AR52" s="1739" t="e">
        <f t="shared" si="5"/>
        <v>#VALUE!</v>
      </c>
      <c r="AS52" s="1740"/>
      <c r="AT52" s="1741" t="e">
        <f t="shared" si="6"/>
        <v>#VALUE!</v>
      </c>
      <c r="AU52" s="1741"/>
      <c r="AV52" s="1742" t="e">
        <f t="shared" si="7"/>
        <v>#VALUE!</v>
      </c>
      <c r="AW52" s="1740"/>
      <c r="AX52" s="1741" t="e">
        <f t="shared" si="8"/>
        <v>#VALUE!</v>
      </c>
      <c r="AY52" s="1741"/>
      <c r="AZ52" s="1741" t="e">
        <f t="shared" si="9"/>
        <v>#VALUE!</v>
      </c>
      <c r="BA52" s="1741"/>
      <c r="BB52" s="1740" t="e">
        <f t="shared" si="10"/>
        <v>#VALUE!</v>
      </c>
      <c r="BC52" s="1742"/>
      <c r="BD52" s="1741" t="e">
        <f>SUM(AR52:BC52)</f>
        <v>#VALUE!</v>
      </c>
      <c r="BE52" s="1769"/>
    </row>
    <row r="53" spans="1:57" ht="21.95" customHeight="1">
      <c r="A53" s="1780"/>
      <c r="B53" s="1785" t="s">
        <v>590</v>
      </c>
      <c r="C53" s="1786"/>
      <c r="D53" s="1783" t="str">
        <f>IF(D51=0," ",D51*$Y$5)</f>
        <v xml:space="preserve"> </v>
      </c>
      <c r="E53" s="1784"/>
      <c r="F53" s="1752" t="str">
        <f>IF(F51=0," ",F51*$Y$5)</f>
        <v xml:space="preserve"> </v>
      </c>
      <c r="G53" s="1754"/>
      <c r="H53" s="1752" t="str">
        <f>IF(H51=0," ",H51*$Y$7)</f>
        <v xml:space="preserve"> </v>
      </c>
      <c r="I53" s="1754"/>
      <c r="J53" s="1752" t="str">
        <f>IF(J51=0," ",J51*$Y$10*1000)</f>
        <v xml:space="preserve"> </v>
      </c>
      <c r="K53" s="1754"/>
      <c r="L53" s="1752" t="str">
        <f>IF(L51=0," ",L51*$Y$11*1000)</f>
        <v xml:space="preserve"> </v>
      </c>
      <c r="M53" s="1754"/>
      <c r="N53" s="1752" t="str">
        <f>IF(N51=0,"",N51*($Y$8+$Y$9))</f>
        <v/>
      </c>
      <c r="O53" s="1754"/>
      <c r="P53" s="1752">
        <f>SUM(D53:O53)</f>
        <v>0</v>
      </c>
      <c r="Q53" s="1753"/>
      <c r="R53" s="1783" t="str">
        <f>IF(R51=0," ",R51*$Y$5)</f>
        <v xml:space="preserve"> </v>
      </c>
      <c r="S53" s="1784"/>
      <c r="T53" s="1752" t="str">
        <f>IF(T51=0," ",T51*$Y$5)</f>
        <v xml:space="preserve"> </v>
      </c>
      <c r="U53" s="1754"/>
      <c r="V53" s="1752" t="str">
        <f>IF(V51=0," ",V51*$Y$7)</f>
        <v xml:space="preserve"> </v>
      </c>
      <c r="W53" s="1754"/>
      <c r="X53" s="1752" t="str">
        <f>IF(X51=0," ",X51*$Y$10*1000)</f>
        <v xml:space="preserve"> </v>
      </c>
      <c r="Y53" s="1754"/>
      <c r="Z53" s="1752" t="str">
        <f>IF(Z51=0," ",Z51*$Y$11*1000)</f>
        <v xml:space="preserve"> </v>
      </c>
      <c r="AA53" s="1754"/>
      <c r="AB53" s="1752" t="str">
        <f>IF(AB51=0,"",AB51*($Y$8+$Y$9))</f>
        <v/>
      </c>
      <c r="AC53" s="1754"/>
      <c r="AD53" s="1752">
        <f>SUM(R53:AC53)</f>
        <v>0</v>
      </c>
      <c r="AE53" s="1753"/>
      <c r="AF53" s="1776">
        <f>P53-AD53</f>
        <v>0</v>
      </c>
      <c r="AG53" s="1777"/>
      <c r="AH53" s="1790"/>
      <c r="AI53" s="1791"/>
      <c r="AN53" s="1780"/>
      <c r="AO53" s="1833"/>
      <c r="AP53" s="1785" t="s">
        <v>590</v>
      </c>
      <c r="AQ53" s="1786"/>
      <c r="AR53" s="1826" t="e">
        <f t="shared" si="5"/>
        <v>#VALUE!</v>
      </c>
      <c r="AS53" s="1827"/>
      <c r="AT53" s="1828" t="e">
        <f t="shared" si="6"/>
        <v>#VALUE!</v>
      </c>
      <c r="AU53" s="1829"/>
      <c r="AV53" s="1828" t="e">
        <f t="shared" si="7"/>
        <v>#VALUE!</v>
      </c>
      <c r="AW53" s="1829"/>
      <c r="AX53" s="1828" t="e">
        <f t="shared" si="8"/>
        <v>#VALUE!</v>
      </c>
      <c r="AY53" s="1829"/>
      <c r="AZ53" s="1828" t="e">
        <f t="shared" si="9"/>
        <v>#VALUE!</v>
      </c>
      <c r="BA53" s="1829"/>
      <c r="BB53" s="1828" t="e">
        <f t="shared" si="10"/>
        <v>#VALUE!</v>
      </c>
      <c r="BC53" s="1829"/>
      <c r="BD53" s="1828" t="e">
        <f>SUM(AR53:BC53)</f>
        <v>#VALUE!</v>
      </c>
      <c r="BE53" s="1830"/>
    </row>
    <row r="54" spans="1:57" ht="21.95" customHeight="1">
      <c r="A54" s="1778">
        <v>8</v>
      </c>
      <c r="B54" s="1781" t="s">
        <v>506</v>
      </c>
      <c r="C54" s="1782"/>
      <c r="D54" s="1757"/>
      <c r="E54" s="1758"/>
      <c r="F54" s="1751"/>
      <c r="G54" s="1751"/>
      <c r="H54" s="1751"/>
      <c r="I54" s="1751"/>
      <c r="J54" s="1751"/>
      <c r="K54" s="1751"/>
      <c r="L54" s="1751"/>
      <c r="M54" s="1751"/>
      <c r="N54" s="1736"/>
      <c r="O54" s="1736"/>
      <c r="P54" s="1755">
        <f>SUM(D54:O54)</f>
        <v>0</v>
      </c>
      <c r="Q54" s="1756"/>
      <c r="R54" s="1757"/>
      <c r="S54" s="1758"/>
      <c r="T54" s="1751"/>
      <c r="U54" s="1751"/>
      <c r="V54" s="1736"/>
      <c r="W54" s="1736"/>
      <c r="X54" s="1759"/>
      <c r="Y54" s="1760"/>
      <c r="Z54" s="1759"/>
      <c r="AA54" s="1760"/>
      <c r="AB54" s="1736"/>
      <c r="AC54" s="1736"/>
      <c r="AD54" s="1755">
        <f>SUM(R54:AC54)</f>
        <v>0</v>
      </c>
      <c r="AE54" s="1756"/>
      <c r="AF54" s="1772">
        <f>P54-AD54</f>
        <v>0</v>
      </c>
      <c r="AG54" s="1773"/>
      <c r="AH54" s="1788" t="s">
        <v>513</v>
      </c>
      <c r="AI54" s="1789"/>
      <c r="AN54" s="1778">
        <v>8</v>
      </c>
      <c r="AO54" s="1831">
        <f>B14</f>
        <v>0</v>
      </c>
      <c r="AP54" s="1781" t="s">
        <v>506</v>
      </c>
      <c r="AQ54" s="1782"/>
      <c r="AR54" s="1794">
        <f t="shared" si="5"/>
        <v>0</v>
      </c>
      <c r="AS54" s="1795"/>
      <c r="AT54" s="1796">
        <f t="shared" si="6"/>
        <v>0</v>
      </c>
      <c r="AU54" s="1796"/>
      <c r="AV54" s="1796">
        <f t="shared" si="7"/>
        <v>0</v>
      </c>
      <c r="AW54" s="1796"/>
      <c r="AX54" s="1796">
        <f t="shared" si="8"/>
        <v>0</v>
      </c>
      <c r="AY54" s="1796"/>
      <c r="AZ54" s="1796">
        <f t="shared" si="9"/>
        <v>0</v>
      </c>
      <c r="BA54" s="1796"/>
      <c r="BB54" s="1755">
        <f t="shared" si="10"/>
        <v>0</v>
      </c>
      <c r="BC54" s="1755"/>
      <c r="BD54" s="1755">
        <f>SUM(AR54:BC54)</f>
        <v>0</v>
      </c>
      <c r="BE54" s="1773"/>
    </row>
    <row r="55" spans="1:57" ht="21.95" customHeight="1">
      <c r="A55" s="1779"/>
      <c r="B55" s="1723" t="s">
        <v>507</v>
      </c>
      <c r="C55" s="1724"/>
      <c r="D55" s="1725"/>
      <c r="E55" s="1726"/>
      <c r="F55" s="1727"/>
      <c r="G55" s="1727"/>
      <c r="H55" s="1727"/>
      <c r="I55" s="1727"/>
      <c r="J55" s="1727"/>
      <c r="K55" s="1727"/>
      <c r="L55" s="1727"/>
      <c r="M55" s="1727"/>
      <c r="N55" s="1743"/>
      <c r="O55" s="1743"/>
      <c r="P55" s="1761" t="s">
        <v>472</v>
      </c>
      <c r="Q55" s="1762"/>
      <c r="R55" s="1725"/>
      <c r="S55" s="1726"/>
      <c r="T55" s="1727"/>
      <c r="U55" s="1727"/>
      <c r="V55" s="1743"/>
      <c r="W55" s="1743"/>
      <c r="X55" s="1726"/>
      <c r="Y55" s="1744"/>
      <c r="Z55" s="1726"/>
      <c r="AA55" s="1744"/>
      <c r="AB55" s="1743"/>
      <c r="AC55" s="1743"/>
      <c r="AD55" s="1761" t="s">
        <v>472</v>
      </c>
      <c r="AE55" s="1762"/>
      <c r="AF55" s="1763" t="s">
        <v>472</v>
      </c>
      <c r="AG55" s="1764"/>
      <c r="AH55" s="1765"/>
      <c r="AI55" s="1766"/>
      <c r="AN55" s="1779"/>
      <c r="AO55" s="1832"/>
      <c r="AP55" s="1723" t="s">
        <v>507</v>
      </c>
      <c r="AQ55" s="1724"/>
      <c r="AR55" s="1739">
        <f t="shared" si="5"/>
        <v>0</v>
      </c>
      <c r="AS55" s="1740"/>
      <c r="AT55" s="1741">
        <f t="shared" si="6"/>
        <v>0</v>
      </c>
      <c r="AU55" s="1741"/>
      <c r="AV55" s="1741">
        <f t="shared" si="7"/>
        <v>0</v>
      </c>
      <c r="AW55" s="1741"/>
      <c r="AX55" s="1741">
        <f t="shared" si="8"/>
        <v>0</v>
      </c>
      <c r="AY55" s="1741"/>
      <c r="AZ55" s="1741">
        <f t="shared" si="9"/>
        <v>0</v>
      </c>
      <c r="BA55" s="1741"/>
      <c r="BB55" s="1801">
        <f t="shared" si="10"/>
        <v>0</v>
      </c>
      <c r="BC55" s="1801"/>
      <c r="BD55" s="1761" t="s">
        <v>430</v>
      </c>
      <c r="BE55" s="1764"/>
    </row>
    <row r="56" spans="1:57" ht="21.95" customHeight="1">
      <c r="A56" s="1779"/>
      <c r="B56" s="1737" t="s">
        <v>591</v>
      </c>
      <c r="C56" s="1738"/>
      <c r="D56" s="1739" t="str">
        <f>IF(D55=0," ",D55*$W$5)</f>
        <v xml:space="preserve"> </v>
      </c>
      <c r="E56" s="1740"/>
      <c r="F56" s="1741" t="str">
        <f>IF(F55=0," ",F55*$W$6)</f>
        <v xml:space="preserve"> </v>
      </c>
      <c r="G56" s="1741"/>
      <c r="H56" s="1742" t="str">
        <f>IF(H55=0," ",H55*$W$7)</f>
        <v xml:space="preserve"> </v>
      </c>
      <c r="I56" s="1740"/>
      <c r="J56" s="1741" t="str">
        <f>IF(J55=0," ",J55*$W$10*1000)</f>
        <v xml:space="preserve"> </v>
      </c>
      <c r="K56" s="1741"/>
      <c r="L56" s="1741" t="str">
        <f>IF(L55=0," ",L55*$W$11*1000)</f>
        <v xml:space="preserve"> </v>
      </c>
      <c r="M56" s="1741"/>
      <c r="N56" s="1745" t="str">
        <f>IF(N55=0,"",0)</f>
        <v/>
      </c>
      <c r="O56" s="1746"/>
      <c r="P56" s="1741">
        <f>SUM(D56:O56)</f>
        <v>0</v>
      </c>
      <c r="Q56" s="1767"/>
      <c r="R56" s="1739" t="str">
        <f>IF(R55=0," ",R55*$W$5)</f>
        <v xml:space="preserve"> </v>
      </c>
      <c r="S56" s="1740"/>
      <c r="T56" s="1741" t="str">
        <f>IF(T55=0," ",T55*$W$6)</f>
        <v xml:space="preserve"> </v>
      </c>
      <c r="U56" s="1741"/>
      <c r="V56" s="1742" t="str">
        <f>IF(V55=0," ",V55*$W$7)</f>
        <v xml:space="preserve"> </v>
      </c>
      <c r="W56" s="1740"/>
      <c r="X56" s="1741" t="str">
        <f>IF(X55=0," ",X55*$W$10*1000)</f>
        <v xml:space="preserve"> </v>
      </c>
      <c r="Y56" s="1741"/>
      <c r="Z56" s="1741" t="str">
        <f>IF(Z55=0," ",Z55*$W$11*1000)</f>
        <v xml:space="preserve"> </v>
      </c>
      <c r="AA56" s="1741"/>
      <c r="AB56" s="1745" t="str">
        <f>IF(AB55=0,"",0)</f>
        <v/>
      </c>
      <c r="AC56" s="1746"/>
      <c r="AD56" s="1741">
        <f>SUM(R56:AC56)</f>
        <v>0</v>
      </c>
      <c r="AE56" s="1767"/>
      <c r="AF56" s="1768">
        <f>P56-AD56</f>
        <v>0</v>
      </c>
      <c r="AG56" s="1769"/>
      <c r="AH56" s="1770" t="s">
        <v>514</v>
      </c>
      <c r="AI56" s="1771"/>
      <c r="AN56" s="1779"/>
      <c r="AO56" s="1832"/>
      <c r="AP56" s="1737" t="s">
        <v>589</v>
      </c>
      <c r="AQ56" s="1738"/>
      <c r="AR56" s="1739" t="e">
        <f t="shared" si="5"/>
        <v>#VALUE!</v>
      </c>
      <c r="AS56" s="1740"/>
      <c r="AT56" s="1741" t="e">
        <f t="shared" si="6"/>
        <v>#VALUE!</v>
      </c>
      <c r="AU56" s="1741"/>
      <c r="AV56" s="1742" t="e">
        <f t="shared" si="7"/>
        <v>#VALUE!</v>
      </c>
      <c r="AW56" s="1740"/>
      <c r="AX56" s="1741" t="e">
        <f t="shared" si="8"/>
        <v>#VALUE!</v>
      </c>
      <c r="AY56" s="1741"/>
      <c r="AZ56" s="1741" t="e">
        <f t="shared" si="9"/>
        <v>#VALUE!</v>
      </c>
      <c r="BA56" s="1741"/>
      <c r="BB56" s="1740" t="e">
        <f t="shared" si="10"/>
        <v>#VALUE!</v>
      </c>
      <c r="BC56" s="1742"/>
      <c r="BD56" s="1741" t="e">
        <f>SUM(AR56:BC56)</f>
        <v>#VALUE!</v>
      </c>
      <c r="BE56" s="1769"/>
    </row>
    <row r="57" spans="1:57" ht="21.95" customHeight="1">
      <c r="A57" s="1780"/>
      <c r="B57" s="1785" t="s">
        <v>590</v>
      </c>
      <c r="C57" s="1786"/>
      <c r="D57" s="1783" t="str">
        <f>IF(D55=0," ",D55*$Y$5)</f>
        <v xml:space="preserve"> </v>
      </c>
      <c r="E57" s="1784"/>
      <c r="F57" s="1752" t="str">
        <f>IF(F55=0," ",F55*$Y$5)</f>
        <v xml:space="preserve"> </v>
      </c>
      <c r="G57" s="1754"/>
      <c r="H57" s="1752" t="str">
        <f>IF(H55=0," ",H55*$Y$7)</f>
        <v xml:space="preserve"> </v>
      </c>
      <c r="I57" s="1754"/>
      <c r="J57" s="1752" t="str">
        <f>IF(J55=0," ",J55*$Y$10*1000)</f>
        <v xml:space="preserve"> </v>
      </c>
      <c r="K57" s="1754"/>
      <c r="L57" s="1752" t="str">
        <f>IF(L55=0," ",L55*$Y$11*1000)</f>
        <v xml:space="preserve"> </v>
      </c>
      <c r="M57" s="1754"/>
      <c r="N57" s="1752" t="str">
        <f>IF(N55=0,"",N55*($Y$8+$Y$9))</f>
        <v/>
      </c>
      <c r="O57" s="1754"/>
      <c r="P57" s="1752">
        <f>SUM(D57:O57)</f>
        <v>0</v>
      </c>
      <c r="Q57" s="1753"/>
      <c r="R57" s="1783" t="str">
        <f>IF(R55=0," ",R55*$Y$5)</f>
        <v xml:space="preserve"> </v>
      </c>
      <c r="S57" s="1784"/>
      <c r="T57" s="1752" t="str">
        <f>IF(T55=0," ",T55*$Y$5)</f>
        <v xml:space="preserve"> </v>
      </c>
      <c r="U57" s="1754"/>
      <c r="V57" s="1752" t="str">
        <f>IF(V55=0," ",V55*$Y$7)</f>
        <v xml:space="preserve"> </v>
      </c>
      <c r="W57" s="1754"/>
      <c r="X57" s="1752" t="str">
        <f>IF(X55=0," ",X55*$Y$10*1000)</f>
        <v xml:space="preserve"> </v>
      </c>
      <c r="Y57" s="1754"/>
      <c r="Z57" s="1752" t="str">
        <f>IF(Z55=0," ",Z55*$Y$11*1000)</f>
        <v xml:space="preserve"> </v>
      </c>
      <c r="AA57" s="1754"/>
      <c r="AB57" s="1752" t="str">
        <f>IF(AB55=0,"",AB55*($Y$8+$Y$9))</f>
        <v/>
      </c>
      <c r="AC57" s="1754"/>
      <c r="AD57" s="1752">
        <f>SUM(R57:AC57)</f>
        <v>0</v>
      </c>
      <c r="AE57" s="1753"/>
      <c r="AF57" s="1776">
        <f>P57-AD57</f>
        <v>0</v>
      </c>
      <c r="AG57" s="1777"/>
      <c r="AH57" s="1790"/>
      <c r="AI57" s="1791"/>
      <c r="AN57" s="1780"/>
      <c r="AO57" s="1833"/>
      <c r="AP57" s="1785" t="s">
        <v>590</v>
      </c>
      <c r="AQ57" s="1786"/>
      <c r="AR57" s="1826" t="e">
        <f t="shared" si="5"/>
        <v>#VALUE!</v>
      </c>
      <c r="AS57" s="1827"/>
      <c r="AT57" s="1828" t="e">
        <f t="shared" si="6"/>
        <v>#VALUE!</v>
      </c>
      <c r="AU57" s="1829"/>
      <c r="AV57" s="1828" t="e">
        <f t="shared" si="7"/>
        <v>#VALUE!</v>
      </c>
      <c r="AW57" s="1829"/>
      <c r="AX57" s="1828" t="e">
        <f t="shared" si="8"/>
        <v>#VALUE!</v>
      </c>
      <c r="AY57" s="1829"/>
      <c r="AZ57" s="1828" t="e">
        <f t="shared" si="9"/>
        <v>#VALUE!</v>
      </c>
      <c r="BA57" s="1829"/>
      <c r="BB57" s="1828" t="e">
        <f t="shared" si="10"/>
        <v>#VALUE!</v>
      </c>
      <c r="BC57" s="1829"/>
      <c r="BD57" s="1828" t="e">
        <f>SUM(AR57:BC57)</f>
        <v>#VALUE!</v>
      </c>
      <c r="BE57" s="1830"/>
    </row>
    <row r="58" spans="1:57" ht="21.95" customHeight="1">
      <c r="A58" s="1778">
        <v>9</v>
      </c>
      <c r="B58" s="1781" t="s">
        <v>506</v>
      </c>
      <c r="C58" s="1782"/>
      <c r="D58" s="1757"/>
      <c r="E58" s="1758"/>
      <c r="F58" s="1751"/>
      <c r="G58" s="1751"/>
      <c r="H58" s="1751"/>
      <c r="I58" s="1751"/>
      <c r="J58" s="1751"/>
      <c r="K58" s="1751"/>
      <c r="L58" s="1751"/>
      <c r="M58" s="1751"/>
      <c r="N58" s="1736"/>
      <c r="O58" s="1736"/>
      <c r="P58" s="1755">
        <f>SUM(D58:O58)</f>
        <v>0</v>
      </c>
      <c r="Q58" s="1756"/>
      <c r="R58" s="1757"/>
      <c r="S58" s="1758"/>
      <c r="T58" s="1751"/>
      <c r="U58" s="1751"/>
      <c r="V58" s="1736"/>
      <c r="W58" s="1736"/>
      <c r="X58" s="1759"/>
      <c r="Y58" s="1760"/>
      <c r="Z58" s="1759"/>
      <c r="AA58" s="1760"/>
      <c r="AB58" s="1736"/>
      <c r="AC58" s="1736"/>
      <c r="AD58" s="1755">
        <f>SUM(R58:AC58)</f>
        <v>0</v>
      </c>
      <c r="AE58" s="1756"/>
      <c r="AF58" s="1772">
        <f>P58-AD58</f>
        <v>0</v>
      </c>
      <c r="AG58" s="1773"/>
      <c r="AH58" s="1788" t="s">
        <v>513</v>
      </c>
      <c r="AI58" s="1789"/>
      <c r="AN58" s="1778">
        <v>9</v>
      </c>
      <c r="AO58" s="1831">
        <f>B15</f>
        <v>0</v>
      </c>
      <c r="AP58" s="1781" t="s">
        <v>506</v>
      </c>
      <c r="AQ58" s="1782"/>
      <c r="AR58" s="1794">
        <f t="shared" si="5"/>
        <v>0</v>
      </c>
      <c r="AS58" s="1795"/>
      <c r="AT58" s="1796">
        <f t="shared" si="6"/>
        <v>0</v>
      </c>
      <c r="AU58" s="1796"/>
      <c r="AV58" s="1796">
        <f t="shared" si="7"/>
        <v>0</v>
      </c>
      <c r="AW58" s="1796"/>
      <c r="AX58" s="1796">
        <f t="shared" si="8"/>
        <v>0</v>
      </c>
      <c r="AY58" s="1796"/>
      <c r="AZ58" s="1796">
        <f t="shared" si="9"/>
        <v>0</v>
      </c>
      <c r="BA58" s="1796"/>
      <c r="BB58" s="1755">
        <f t="shared" si="10"/>
        <v>0</v>
      </c>
      <c r="BC58" s="1755"/>
      <c r="BD58" s="1755">
        <f>SUM(AR58:BC58)</f>
        <v>0</v>
      </c>
      <c r="BE58" s="1773"/>
    </row>
    <row r="59" spans="1:57" ht="21.95" customHeight="1">
      <c r="A59" s="1779"/>
      <c r="B59" s="1723" t="s">
        <v>507</v>
      </c>
      <c r="C59" s="1724"/>
      <c r="D59" s="1725"/>
      <c r="E59" s="1726"/>
      <c r="F59" s="1727"/>
      <c r="G59" s="1727"/>
      <c r="H59" s="1727"/>
      <c r="I59" s="1727"/>
      <c r="J59" s="1727"/>
      <c r="K59" s="1727"/>
      <c r="L59" s="1727"/>
      <c r="M59" s="1727"/>
      <c r="N59" s="1743"/>
      <c r="O59" s="1743"/>
      <c r="P59" s="1761" t="s">
        <v>472</v>
      </c>
      <c r="Q59" s="1762"/>
      <c r="R59" s="1725"/>
      <c r="S59" s="1726"/>
      <c r="T59" s="1727"/>
      <c r="U59" s="1727"/>
      <c r="V59" s="1743"/>
      <c r="W59" s="1743"/>
      <c r="X59" s="1726"/>
      <c r="Y59" s="1744"/>
      <c r="Z59" s="1726"/>
      <c r="AA59" s="1744"/>
      <c r="AB59" s="1743"/>
      <c r="AC59" s="1743"/>
      <c r="AD59" s="1761" t="s">
        <v>472</v>
      </c>
      <c r="AE59" s="1762"/>
      <c r="AF59" s="1763" t="s">
        <v>472</v>
      </c>
      <c r="AG59" s="1764"/>
      <c r="AH59" s="1765"/>
      <c r="AI59" s="1766"/>
      <c r="AN59" s="1779"/>
      <c r="AO59" s="1832"/>
      <c r="AP59" s="1723" t="s">
        <v>507</v>
      </c>
      <c r="AQ59" s="1724"/>
      <c r="AR59" s="1739">
        <f t="shared" si="5"/>
        <v>0</v>
      </c>
      <c r="AS59" s="1740"/>
      <c r="AT59" s="1741">
        <f t="shared" si="6"/>
        <v>0</v>
      </c>
      <c r="AU59" s="1741"/>
      <c r="AV59" s="1741">
        <f t="shared" si="7"/>
        <v>0</v>
      </c>
      <c r="AW59" s="1741"/>
      <c r="AX59" s="1741">
        <f t="shared" si="8"/>
        <v>0</v>
      </c>
      <c r="AY59" s="1741"/>
      <c r="AZ59" s="1741">
        <f t="shared" si="9"/>
        <v>0</v>
      </c>
      <c r="BA59" s="1741"/>
      <c r="BB59" s="1801">
        <f t="shared" si="10"/>
        <v>0</v>
      </c>
      <c r="BC59" s="1801"/>
      <c r="BD59" s="1761" t="s">
        <v>430</v>
      </c>
      <c r="BE59" s="1764"/>
    </row>
    <row r="60" spans="1:57" ht="21.95" customHeight="1">
      <c r="A60" s="1779"/>
      <c r="B60" s="1737" t="s">
        <v>589</v>
      </c>
      <c r="C60" s="1738"/>
      <c r="D60" s="1739" t="str">
        <f>IF(D59=0," ",D59*$W$5)</f>
        <v xml:space="preserve"> </v>
      </c>
      <c r="E60" s="1740"/>
      <c r="F60" s="1741" t="str">
        <f>IF(F59=0," ",F59*$W$6)</f>
        <v xml:space="preserve"> </v>
      </c>
      <c r="G60" s="1741"/>
      <c r="H60" s="1742" t="str">
        <f>IF(H59=0," ",H59*$W$7)</f>
        <v xml:space="preserve"> </v>
      </c>
      <c r="I60" s="1740"/>
      <c r="J60" s="1741" t="str">
        <f>IF(J59=0," ",J59*$W$10*1000)</f>
        <v xml:space="preserve"> </v>
      </c>
      <c r="K60" s="1741"/>
      <c r="L60" s="1741" t="str">
        <f>IF(L59=0," ",L59*$W$11*1000)</f>
        <v xml:space="preserve"> </v>
      </c>
      <c r="M60" s="1741"/>
      <c r="N60" s="1745" t="str">
        <f>IF(N59=0,"",0)</f>
        <v/>
      </c>
      <c r="O60" s="1746"/>
      <c r="P60" s="1741">
        <f>SUM(D60:O60)</f>
        <v>0</v>
      </c>
      <c r="Q60" s="1767"/>
      <c r="R60" s="1739" t="str">
        <f>IF(R59=0," ",R59*$W$5)</f>
        <v xml:space="preserve"> </v>
      </c>
      <c r="S60" s="1740"/>
      <c r="T60" s="1741" t="str">
        <f>IF(T59=0," ",T59*$W$6)</f>
        <v xml:space="preserve"> </v>
      </c>
      <c r="U60" s="1741"/>
      <c r="V60" s="1742" t="str">
        <f>IF(V59=0," ",V59*$W$7)</f>
        <v xml:space="preserve"> </v>
      </c>
      <c r="W60" s="1740"/>
      <c r="X60" s="1741" t="str">
        <f>IF(X59=0," ",X59*$W$10*1000)</f>
        <v xml:space="preserve"> </v>
      </c>
      <c r="Y60" s="1741"/>
      <c r="Z60" s="1741" t="str">
        <f>IF(Z59=0," ",Z59*$W$11*1000)</f>
        <v xml:space="preserve"> </v>
      </c>
      <c r="AA60" s="1741"/>
      <c r="AB60" s="1745" t="str">
        <f>IF(AB59=0,"",0)</f>
        <v/>
      </c>
      <c r="AC60" s="1746"/>
      <c r="AD60" s="1741">
        <f>SUM(R60:AC60)</f>
        <v>0</v>
      </c>
      <c r="AE60" s="1767"/>
      <c r="AF60" s="1768">
        <f>P60-AD60</f>
        <v>0</v>
      </c>
      <c r="AG60" s="1769"/>
      <c r="AH60" s="1770" t="s">
        <v>514</v>
      </c>
      <c r="AI60" s="1771"/>
      <c r="AN60" s="1779"/>
      <c r="AO60" s="1832"/>
      <c r="AP60" s="1737" t="s">
        <v>589</v>
      </c>
      <c r="AQ60" s="1738"/>
      <c r="AR60" s="1739" t="e">
        <f t="shared" si="5"/>
        <v>#VALUE!</v>
      </c>
      <c r="AS60" s="1740"/>
      <c r="AT60" s="1741" t="e">
        <f t="shared" si="6"/>
        <v>#VALUE!</v>
      </c>
      <c r="AU60" s="1741"/>
      <c r="AV60" s="1742" t="e">
        <f t="shared" si="7"/>
        <v>#VALUE!</v>
      </c>
      <c r="AW60" s="1740"/>
      <c r="AX60" s="1741" t="e">
        <f t="shared" si="8"/>
        <v>#VALUE!</v>
      </c>
      <c r="AY60" s="1741"/>
      <c r="AZ60" s="1741" t="e">
        <f t="shared" si="9"/>
        <v>#VALUE!</v>
      </c>
      <c r="BA60" s="1741"/>
      <c r="BB60" s="1740" t="e">
        <f t="shared" si="10"/>
        <v>#VALUE!</v>
      </c>
      <c r="BC60" s="1742"/>
      <c r="BD60" s="1741" t="e">
        <f>SUM(AR60:BC60)</f>
        <v>#VALUE!</v>
      </c>
      <c r="BE60" s="1769"/>
    </row>
    <row r="61" spans="1:57" ht="21.95" customHeight="1">
      <c r="A61" s="1780"/>
      <c r="B61" s="1785" t="s">
        <v>590</v>
      </c>
      <c r="C61" s="1786"/>
      <c r="D61" s="1783" t="str">
        <f>IF(D59=0," ",D59*$Y$5)</f>
        <v xml:space="preserve"> </v>
      </c>
      <c r="E61" s="1784"/>
      <c r="F61" s="1752" t="str">
        <f>IF(F59=0," ",F59*$Y$5)</f>
        <v xml:space="preserve"> </v>
      </c>
      <c r="G61" s="1754"/>
      <c r="H61" s="1752" t="str">
        <f>IF(H59=0," ",H59*$Y$7)</f>
        <v xml:space="preserve"> </v>
      </c>
      <c r="I61" s="1754"/>
      <c r="J61" s="1752" t="str">
        <f>IF(J59=0," ",J59*$Y$10*1000)</f>
        <v xml:space="preserve"> </v>
      </c>
      <c r="K61" s="1754"/>
      <c r="L61" s="1752" t="str">
        <f>IF(L59=0," ",L59*$Y$11*1000)</f>
        <v xml:space="preserve"> </v>
      </c>
      <c r="M61" s="1754"/>
      <c r="N61" s="1752" t="str">
        <f>IF(N59=0,"",N59*($Y$8+$Y$9))</f>
        <v/>
      </c>
      <c r="O61" s="1754"/>
      <c r="P61" s="1752">
        <f>SUM(D61:O61)</f>
        <v>0</v>
      </c>
      <c r="Q61" s="1753"/>
      <c r="R61" s="1783" t="str">
        <f>IF(R59=0," ",R59*$Y$5)</f>
        <v xml:space="preserve"> </v>
      </c>
      <c r="S61" s="1784"/>
      <c r="T61" s="1752" t="str">
        <f>IF(T59=0," ",T59*$Y$5)</f>
        <v xml:space="preserve"> </v>
      </c>
      <c r="U61" s="1754"/>
      <c r="V61" s="1752" t="str">
        <f>IF(V59=0," ",V59*$Y$7)</f>
        <v xml:space="preserve"> </v>
      </c>
      <c r="W61" s="1754"/>
      <c r="X61" s="1752" t="str">
        <f>IF(X59=0," ",X59*$Y$10*1000)</f>
        <v xml:space="preserve"> </v>
      </c>
      <c r="Y61" s="1754"/>
      <c r="Z61" s="1752" t="str">
        <f>IF(Z59=0," ",Z59*$Y$11*1000)</f>
        <v xml:space="preserve"> </v>
      </c>
      <c r="AA61" s="1754"/>
      <c r="AB61" s="1752" t="str">
        <f>IF(AB59=0,"",AB59*($Y$8+$Y$9))</f>
        <v/>
      </c>
      <c r="AC61" s="1754"/>
      <c r="AD61" s="1752">
        <f>SUM(R61:AC61)</f>
        <v>0</v>
      </c>
      <c r="AE61" s="1753"/>
      <c r="AF61" s="1776">
        <f>P61-AD61</f>
        <v>0</v>
      </c>
      <c r="AG61" s="1777"/>
      <c r="AH61" s="1790"/>
      <c r="AI61" s="1791"/>
      <c r="AN61" s="1780"/>
      <c r="AO61" s="1833"/>
      <c r="AP61" s="1785" t="s">
        <v>590</v>
      </c>
      <c r="AQ61" s="1786"/>
      <c r="AR61" s="1826" t="e">
        <f t="shared" si="5"/>
        <v>#VALUE!</v>
      </c>
      <c r="AS61" s="1827"/>
      <c r="AT61" s="1828" t="e">
        <f t="shared" si="6"/>
        <v>#VALUE!</v>
      </c>
      <c r="AU61" s="1829"/>
      <c r="AV61" s="1828" t="e">
        <f t="shared" si="7"/>
        <v>#VALUE!</v>
      </c>
      <c r="AW61" s="1829"/>
      <c r="AX61" s="1828" t="e">
        <f t="shared" si="8"/>
        <v>#VALUE!</v>
      </c>
      <c r="AY61" s="1829"/>
      <c r="AZ61" s="1828" t="e">
        <f t="shared" si="9"/>
        <v>#VALUE!</v>
      </c>
      <c r="BA61" s="1829"/>
      <c r="BB61" s="1828" t="e">
        <f t="shared" si="10"/>
        <v>#VALUE!</v>
      </c>
      <c r="BC61" s="1829"/>
      <c r="BD61" s="1828" t="e">
        <f>SUM(AR61:BC61)</f>
        <v>#VALUE!</v>
      </c>
      <c r="BE61" s="1830"/>
    </row>
    <row r="62" spans="1:57" ht="21.95" customHeight="1">
      <c r="A62" s="1778">
        <v>10</v>
      </c>
      <c r="B62" s="1781" t="s">
        <v>506</v>
      </c>
      <c r="C62" s="1782"/>
      <c r="D62" s="1757"/>
      <c r="E62" s="1758"/>
      <c r="F62" s="1751"/>
      <c r="G62" s="1751"/>
      <c r="H62" s="1751"/>
      <c r="I62" s="1751"/>
      <c r="J62" s="1751"/>
      <c r="K62" s="1751"/>
      <c r="L62" s="1751"/>
      <c r="M62" s="1751"/>
      <c r="N62" s="1736"/>
      <c r="O62" s="1736"/>
      <c r="P62" s="1755">
        <f>SUM(D62:O62)</f>
        <v>0</v>
      </c>
      <c r="Q62" s="1756"/>
      <c r="R62" s="1757"/>
      <c r="S62" s="1758"/>
      <c r="T62" s="1751"/>
      <c r="U62" s="1751"/>
      <c r="V62" s="1736"/>
      <c r="W62" s="1736"/>
      <c r="X62" s="1759"/>
      <c r="Y62" s="1760"/>
      <c r="Z62" s="1759"/>
      <c r="AA62" s="1760"/>
      <c r="AB62" s="1736"/>
      <c r="AC62" s="1736"/>
      <c r="AD62" s="1755">
        <f>SUM(R62:AC62)</f>
        <v>0</v>
      </c>
      <c r="AE62" s="1756"/>
      <c r="AF62" s="1772">
        <f>P62-AD62</f>
        <v>0</v>
      </c>
      <c r="AG62" s="1773"/>
      <c r="AH62" s="1788" t="s">
        <v>513</v>
      </c>
      <c r="AI62" s="1789"/>
      <c r="AN62" s="1778">
        <v>10</v>
      </c>
      <c r="AO62" s="1831">
        <f>B16</f>
        <v>0</v>
      </c>
      <c r="AP62" s="1781" t="s">
        <v>506</v>
      </c>
      <c r="AQ62" s="1782"/>
      <c r="AR62" s="1794">
        <f t="shared" si="5"/>
        <v>0</v>
      </c>
      <c r="AS62" s="1795"/>
      <c r="AT62" s="1796">
        <f t="shared" si="6"/>
        <v>0</v>
      </c>
      <c r="AU62" s="1796"/>
      <c r="AV62" s="1796">
        <f t="shared" si="7"/>
        <v>0</v>
      </c>
      <c r="AW62" s="1796"/>
      <c r="AX62" s="1796">
        <f t="shared" si="8"/>
        <v>0</v>
      </c>
      <c r="AY62" s="1796"/>
      <c r="AZ62" s="1796">
        <f t="shared" si="9"/>
        <v>0</v>
      </c>
      <c r="BA62" s="1796"/>
      <c r="BB62" s="1755">
        <f t="shared" si="10"/>
        <v>0</v>
      </c>
      <c r="BC62" s="1755"/>
      <c r="BD62" s="1755">
        <f>SUM(AR62:BC62)</f>
        <v>0</v>
      </c>
      <c r="BE62" s="1773"/>
    </row>
    <row r="63" spans="1:57" ht="21.95" customHeight="1">
      <c r="A63" s="1779"/>
      <c r="B63" s="1723" t="s">
        <v>507</v>
      </c>
      <c r="C63" s="1724"/>
      <c r="D63" s="1725"/>
      <c r="E63" s="1726"/>
      <c r="F63" s="1727"/>
      <c r="G63" s="1727"/>
      <c r="H63" s="1727"/>
      <c r="I63" s="1727"/>
      <c r="J63" s="1727"/>
      <c r="K63" s="1727"/>
      <c r="L63" s="1727"/>
      <c r="M63" s="1727"/>
      <c r="N63" s="1743"/>
      <c r="O63" s="1743"/>
      <c r="P63" s="1761" t="s">
        <v>472</v>
      </c>
      <c r="Q63" s="1762"/>
      <c r="R63" s="1725"/>
      <c r="S63" s="1726"/>
      <c r="T63" s="1727"/>
      <c r="U63" s="1727"/>
      <c r="V63" s="1743"/>
      <c r="W63" s="1743"/>
      <c r="X63" s="1726"/>
      <c r="Y63" s="1744"/>
      <c r="Z63" s="1726"/>
      <c r="AA63" s="1744"/>
      <c r="AB63" s="1743"/>
      <c r="AC63" s="1743"/>
      <c r="AD63" s="1761" t="s">
        <v>472</v>
      </c>
      <c r="AE63" s="1762"/>
      <c r="AF63" s="1763" t="s">
        <v>472</v>
      </c>
      <c r="AG63" s="1764"/>
      <c r="AH63" s="1765"/>
      <c r="AI63" s="1766"/>
      <c r="AN63" s="1779"/>
      <c r="AO63" s="1832"/>
      <c r="AP63" s="1723" t="s">
        <v>507</v>
      </c>
      <c r="AQ63" s="1724"/>
      <c r="AR63" s="1739">
        <f t="shared" si="5"/>
        <v>0</v>
      </c>
      <c r="AS63" s="1740"/>
      <c r="AT63" s="1741">
        <f t="shared" si="6"/>
        <v>0</v>
      </c>
      <c r="AU63" s="1741"/>
      <c r="AV63" s="1741">
        <f t="shared" si="7"/>
        <v>0</v>
      </c>
      <c r="AW63" s="1741"/>
      <c r="AX63" s="1741">
        <f t="shared" si="8"/>
        <v>0</v>
      </c>
      <c r="AY63" s="1741"/>
      <c r="AZ63" s="1741">
        <f t="shared" si="9"/>
        <v>0</v>
      </c>
      <c r="BA63" s="1741"/>
      <c r="BB63" s="1801">
        <f t="shared" si="10"/>
        <v>0</v>
      </c>
      <c r="BC63" s="1801"/>
      <c r="BD63" s="1761" t="s">
        <v>430</v>
      </c>
      <c r="BE63" s="1764"/>
    </row>
    <row r="64" spans="1:57" ht="21.95" customHeight="1">
      <c r="A64" s="1779"/>
      <c r="B64" s="1737" t="s">
        <v>589</v>
      </c>
      <c r="C64" s="1738"/>
      <c r="D64" s="1739" t="str">
        <f>IF(D63=0," ",D63*$W$5)</f>
        <v xml:space="preserve"> </v>
      </c>
      <c r="E64" s="1740"/>
      <c r="F64" s="1741" t="str">
        <f>IF(F63=0," ",F63*$W$6)</f>
        <v xml:space="preserve"> </v>
      </c>
      <c r="G64" s="1741"/>
      <c r="H64" s="1742" t="str">
        <f>IF(H63=0," ",H63*$W$7)</f>
        <v xml:space="preserve"> </v>
      </c>
      <c r="I64" s="1740"/>
      <c r="J64" s="1741" t="str">
        <f>IF(J63=0," ",J63*$W$10*1000)</f>
        <v xml:space="preserve"> </v>
      </c>
      <c r="K64" s="1741"/>
      <c r="L64" s="1741" t="str">
        <f>IF(L63=0," ",L63*$W$11*1000)</f>
        <v xml:space="preserve"> </v>
      </c>
      <c r="M64" s="1741"/>
      <c r="N64" s="1745" t="str">
        <f>IF(N63=0,"",0)</f>
        <v/>
      </c>
      <c r="O64" s="1746"/>
      <c r="P64" s="1741">
        <f>SUM(D64:O64)</f>
        <v>0</v>
      </c>
      <c r="Q64" s="1767"/>
      <c r="R64" s="1739" t="str">
        <f>IF(R63=0," ",R63*$W$5)</f>
        <v xml:space="preserve"> </v>
      </c>
      <c r="S64" s="1740"/>
      <c r="T64" s="1741" t="str">
        <f>IF(T63=0," ",T63*$W$6)</f>
        <v xml:space="preserve"> </v>
      </c>
      <c r="U64" s="1741"/>
      <c r="V64" s="1742" t="str">
        <f>IF(V63=0," ",V63*$W$7)</f>
        <v xml:space="preserve"> </v>
      </c>
      <c r="W64" s="1740"/>
      <c r="X64" s="1741" t="str">
        <f>IF(X63=0," ",X63*$W$10*1000)</f>
        <v xml:space="preserve"> </v>
      </c>
      <c r="Y64" s="1741"/>
      <c r="Z64" s="1741" t="str">
        <f>IF(Z63=0," ",Z63*$W$11*1000)</f>
        <v xml:space="preserve"> </v>
      </c>
      <c r="AA64" s="1741"/>
      <c r="AB64" s="1745" t="str">
        <f>IF(AB63=0,"",0)</f>
        <v/>
      </c>
      <c r="AC64" s="1746"/>
      <c r="AD64" s="1741">
        <f>SUM(R64:AC64)</f>
        <v>0</v>
      </c>
      <c r="AE64" s="1767"/>
      <c r="AF64" s="1768">
        <f>P64-AD64</f>
        <v>0</v>
      </c>
      <c r="AG64" s="1769"/>
      <c r="AH64" s="1770" t="s">
        <v>514</v>
      </c>
      <c r="AI64" s="1771"/>
      <c r="AN64" s="1779"/>
      <c r="AO64" s="1832"/>
      <c r="AP64" s="1737" t="s">
        <v>589</v>
      </c>
      <c r="AQ64" s="1738"/>
      <c r="AR64" s="1739" t="e">
        <f t="shared" si="5"/>
        <v>#VALUE!</v>
      </c>
      <c r="AS64" s="1740"/>
      <c r="AT64" s="1741" t="e">
        <f t="shared" si="6"/>
        <v>#VALUE!</v>
      </c>
      <c r="AU64" s="1741"/>
      <c r="AV64" s="1742" t="e">
        <f t="shared" si="7"/>
        <v>#VALUE!</v>
      </c>
      <c r="AW64" s="1740"/>
      <c r="AX64" s="1741" t="e">
        <f t="shared" si="8"/>
        <v>#VALUE!</v>
      </c>
      <c r="AY64" s="1741"/>
      <c r="AZ64" s="1741" t="e">
        <f t="shared" si="9"/>
        <v>#VALUE!</v>
      </c>
      <c r="BA64" s="1741"/>
      <c r="BB64" s="1740" t="e">
        <f t="shared" si="10"/>
        <v>#VALUE!</v>
      </c>
      <c r="BC64" s="1742"/>
      <c r="BD64" s="1741" t="e">
        <f>SUM(AR64:BC64)</f>
        <v>#VALUE!</v>
      </c>
      <c r="BE64" s="1769"/>
    </row>
    <row r="65" spans="1:57" ht="21.95" customHeight="1" thickBot="1">
      <c r="A65" s="1797"/>
      <c r="B65" s="1785" t="s">
        <v>590</v>
      </c>
      <c r="C65" s="1786"/>
      <c r="D65" s="1783" t="str">
        <f>IF(D63=0," ",D63*$Y$5)</f>
        <v xml:space="preserve"> </v>
      </c>
      <c r="E65" s="1784"/>
      <c r="F65" s="1752" t="str">
        <f>IF(F63=0," ",F63*$Y$5)</f>
        <v xml:space="preserve"> </v>
      </c>
      <c r="G65" s="1754"/>
      <c r="H65" s="1752" t="str">
        <f>IF(H63=0," ",H63*$Y$7)</f>
        <v xml:space="preserve"> </v>
      </c>
      <c r="I65" s="1754"/>
      <c r="J65" s="1752" t="str">
        <f>IF(J63=0," ",J63*$Y$10*1000)</f>
        <v xml:space="preserve"> </v>
      </c>
      <c r="K65" s="1754"/>
      <c r="L65" s="1752" t="str">
        <f>IF(L63=0," ",L63*$Y$11*1000)</f>
        <v xml:space="preserve"> </v>
      </c>
      <c r="M65" s="1754"/>
      <c r="N65" s="1752" t="str">
        <f>IF(N63=0,"",N63*($Y$8+$Y$9))</f>
        <v/>
      </c>
      <c r="O65" s="1754"/>
      <c r="P65" s="1752">
        <f>SUM(D65:O65)</f>
        <v>0</v>
      </c>
      <c r="Q65" s="1753"/>
      <c r="R65" s="1783" t="str">
        <f>IF(R63=0," ",R63*$Y$5)</f>
        <v xml:space="preserve"> </v>
      </c>
      <c r="S65" s="1784"/>
      <c r="T65" s="1752" t="str">
        <f>IF(T63=0," ",T63*$Y$5)</f>
        <v xml:space="preserve"> </v>
      </c>
      <c r="U65" s="1754"/>
      <c r="V65" s="1752" t="str">
        <f>IF(V63=0," ",V63*$Y$7)</f>
        <v xml:space="preserve"> </v>
      </c>
      <c r="W65" s="1754"/>
      <c r="X65" s="1752" t="str">
        <f>IF(X63=0," ",X63*$Y$10*1000)</f>
        <v xml:space="preserve"> </v>
      </c>
      <c r="Y65" s="1754"/>
      <c r="Z65" s="1752" t="str">
        <f>IF(Z63=0," ",Z63*$Y$11*1000)</f>
        <v xml:space="preserve"> </v>
      </c>
      <c r="AA65" s="1754"/>
      <c r="AB65" s="1752" t="str">
        <f>IF(AB63=0,"",AB63*($Y$8+$Y$9))</f>
        <v/>
      </c>
      <c r="AC65" s="1754"/>
      <c r="AD65" s="1752">
        <f>SUM(R65:AC65)</f>
        <v>0</v>
      </c>
      <c r="AE65" s="1753"/>
      <c r="AF65" s="1776">
        <f>P65-AD65</f>
        <v>0</v>
      </c>
      <c r="AG65" s="1777"/>
      <c r="AH65" s="1804"/>
      <c r="AI65" s="1805"/>
      <c r="AN65" s="1797"/>
      <c r="AO65" s="1834"/>
      <c r="AP65" s="1785" t="s">
        <v>590</v>
      </c>
      <c r="AQ65" s="1786"/>
      <c r="AR65" s="1826" t="e">
        <f t="shared" si="5"/>
        <v>#VALUE!</v>
      </c>
      <c r="AS65" s="1827"/>
      <c r="AT65" s="1828" t="e">
        <f t="shared" si="6"/>
        <v>#VALUE!</v>
      </c>
      <c r="AU65" s="1829"/>
      <c r="AV65" s="1828" t="e">
        <f t="shared" si="7"/>
        <v>#VALUE!</v>
      </c>
      <c r="AW65" s="1829"/>
      <c r="AX65" s="1828" t="e">
        <f t="shared" si="8"/>
        <v>#VALUE!</v>
      </c>
      <c r="AY65" s="1829"/>
      <c r="AZ65" s="1828" t="e">
        <f t="shared" si="9"/>
        <v>#VALUE!</v>
      </c>
      <c r="BA65" s="1829"/>
      <c r="BB65" s="1828" t="e">
        <f t="shared" si="10"/>
        <v>#VALUE!</v>
      </c>
      <c r="BC65" s="1829"/>
      <c r="BD65" s="1828" t="e">
        <f>SUM(AR65:BC65)</f>
        <v>#VALUE!</v>
      </c>
      <c r="BE65" s="1830"/>
    </row>
    <row r="66" spans="1:57" ht="21.95" customHeight="1" thickTop="1">
      <c r="A66" s="1787" t="s">
        <v>22</v>
      </c>
      <c r="B66" s="1728" t="s">
        <v>506</v>
      </c>
      <c r="C66" s="1729"/>
      <c r="D66" s="1800">
        <f>SUM(D26,D30,D34,D38,D42,D46,D50,D54,D58,D62)</f>
        <v>0</v>
      </c>
      <c r="E66" s="1799"/>
      <c r="F66" s="1798">
        <f>SUM(F26,F30,F34,F38,F42,F46,F50,F54,F58,F62)</f>
        <v>0</v>
      </c>
      <c r="G66" s="1799"/>
      <c r="H66" s="1798">
        <f>SUM(H26,H30,H34,H38,H42,H46,H50,H54,H58,H62)</f>
        <v>0</v>
      </c>
      <c r="I66" s="1799"/>
      <c r="J66" s="1798">
        <f>SUM(J26,J30,J34,J38,J42,J46,J50,J54,J58,J62)</f>
        <v>0</v>
      </c>
      <c r="K66" s="1799"/>
      <c r="L66" s="1798">
        <f>SUM(L26,L30,L34,L38,L42,L46,L50,L54,L58,L62)</f>
        <v>0</v>
      </c>
      <c r="M66" s="1799"/>
      <c r="N66" s="1798">
        <f>SUM(N26,N30,N34,N38,N42,N46,N50,N54,N58,N62)</f>
        <v>0</v>
      </c>
      <c r="O66" s="1799"/>
      <c r="P66" s="1798">
        <f>SUM(P26,P30,P34,P38,P42,P46,P50,P54,P58,P62)</f>
        <v>0</v>
      </c>
      <c r="Q66" s="1799"/>
      <c r="R66" s="1800">
        <f>SUM(R26,R30,R34,R38,R42,R46,R50,R54,R58,R62)</f>
        <v>0</v>
      </c>
      <c r="S66" s="1799"/>
      <c r="T66" s="1749">
        <f>SUM(T26,T30,T34,T38,T42,T46,T50,T54,T58,T62)</f>
        <v>0</v>
      </c>
      <c r="U66" s="1749"/>
      <c r="V66" s="1749">
        <f>SUM(V26,V30,V34,V38,V42,V46,V50,V54,V58,V62)</f>
        <v>0</v>
      </c>
      <c r="W66" s="1749"/>
      <c r="X66" s="1799">
        <f>SUM(X26,X30,X34,X38,X42,X46,X50,X54,X58,X62)</f>
        <v>0</v>
      </c>
      <c r="Y66" s="1807"/>
      <c r="Z66" s="1799">
        <f>SUM(Z26,Z30,Z34,Z38,Z42,Z46,Z50,Z54,Z58,Z62)</f>
        <v>0</v>
      </c>
      <c r="AA66" s="1807"/>
      <c r="AB66" s="1749">
        <f>SUM(AB26,AB30,AB34,AB38,AB42,AB46,AB50,AB54,AB58,AB62)</f>
        <v>0</v>
      </c>
      <c r="AC66" s="1749"/>
      <c r="AD66" s="1798">
        <f>SUM(AD26,AD30,AD34,AD38,AD42,AD46,AD50,AD54,AD58,AD62)</f>
        <v>0</v>
      </c>
      <c r="AE66" s="1799"/>
      <c r="AF66" s="1808">
        <f>P66-AD66</f>
        <v>0</v>
      </c>
      <c r="AG66" s="1809"/>
      <c r="AH66" s="1792" t="s">
        <v>513</v>
      </c>
      <c r="AI66" s="1793"/>
      <c r="AN66" s="1787" t="s">
        <v>22</v>
      </c>
      <c r="AO66" s="700"/>
      <c r="AP66" s="1728" t="s">
        <v>506</v>
      </c>
      <c r="AQ66" s="1729"/>
      <c r="AR66" s="1800">
        <f>SUM(AR26,AR30,AR34,AR38,AR42,AR46,AR50,AR54,AR58,AR62)</f>
        <v>0</v>
      </c>
      <c r="AS66" s="1799"/>
      <c r="AT66" s="1798">
        <f>SUM(AT26,AT30,AT34,AT38,AT42,AT46,AT50,AT54,AT58,AT62)</f>
        <v>0</v>
      </c>
      <c r="AU66" s="1799"/>
      <c r="AV66" s="1798">
        <f>SUM(AV26,AV30,AV34,AV38,AV42,AV46,AV50,AV54,AV58,AV62)</f>
        <v>0</v>
      </c>
      <c r="AW66" s="1799"/>
      <c r="AX66" s="1798">
        <f>SUM(AX26,AX30,AX34,AX38,AX42,AX46,AX50,AX54,AX58,AX62)</f>
        <v>0</v>
      </c>
      <c r="AY66" s="1799"/>
      <c r="AZ66" s="1798">
        <f>SUM(AZ26,AZ30,AZ34,AZ38,AZ42,AZ46,AZ50,AZ54,AZ58,AZ62)</f>
        <v>0</v>
      </c>
      <c r="BA66" s="1799"/>
      <c r="BB66" s="1798">
        <f>SUM(BB26,BB30,BB34,BB38,BB42,BB46,BB50,BB54,BB58,BB62)</f>
        <v>0</v>
      </c>
      <c r="BC66" s="1799"/>
      <c r="BD66" s="1798">
        <f>SUM(BD26,BD30,BD34,BD38,BD42,BD46,BD50,BD54,BD58,BD62)</f>
        <v>0</v>
      </c>
      <c r="BE66" s="1843"/>
    </row>
    <row r="67" spans="1:57" ht="21.95" customHeight="1">
      <c r="A67" s="1779"/>
      <c r="B67" s="1723" t="s">
        <v>507</v>
      </c>
      <c r="C67" s="1724"/>
      <c r="D67" s="1794">
        <f>SUM(D27,D31,D35,D39,D43,D47,D51,D55,D59,D63)</f>
        <v>0</v>
      </c>
      <c r="E67" s="1795"/>
      <c r="F67" s="1796">
        <f>SUM(F27,F31,F35,F39,F43,F47,F51,F55,F59,F63)</f>
        <v>0</v>
      </c>
      <c r="G67" s="1795"/>
      <c r="H67" s="1796">
        <f>SUM(H27,H31,H35,H39,H43,H47,H51,H55,H59,H63)</f>
        <v>0</v>
      </c>
      <c r="I67" s="1795"/>
      <c r="J67" s="1796">
        <f>SUM(J27,J31,J35,J39,J43,J47,J51,J55,J59,J63)</f>
        <v>0</v>
      </c>
      <c r="K67" s="1795"/>
      <c r="L67" s="1796">
        <f>SUM(L27,L31,L35,L39,L43,L47,L51,L55,L59,L63)</f>
        <v>0</v>
      </c>
      <c r="M67" s="1795"/>
      <c r="N67" s="1796">
        <f>SUM(N27,N31,N35,N39,N43,N47,N51,N55,N59,N63)</f>
        <v>0</v>
      </c>
      <c r="O67" s="1795"/>
      <c r="P67" s="1796">
        <f>SUM(P27,P31,P35,P39,P43,P47,P51,P55,P59,P63)</f>
        <v>0</v>
      </c>
      <c r="Q67" s="1795"/>
      <c r="R67" s="1794">
        <f>SUM(R27,R31,R35,R39,R43,R47,R51,R55,R59,R63)</f>
        <v>0</v>
      </c>
      <c r="S67" s="1795"/>
      <c r="T67" s="1801">
        <f>SUM(T27,T31,T35,T39,T43,T47,T51,T55,T59,T63)</f>
        <v>0</v>
      </c>
      <c r="U67" s="1801"/>
      <c r="V67" s="1801">
        <f>SUM(V27,V31,V35,V39,V43,V47,V51,V55,V59,V63)</f>
        <v>0</v>
      </c>
      <c r="W67" s="1801"/>
      <c r="X67" s="1740">
        <f>SUM(X27,X31,X35,X39,X43,X47,X51,X55,X59,X63)</f>
        <v>0</v>
      </c>
      <c r="Y67" s="1742"/>
      <c r="Z67" s="1740">
        <f>SUM(Z27,Z31,Z35,Z39,Z43,Z47,Z51,Z55,Z59,Z63)</f>
        <v>0</v>
      </c>
      <c r="AA67" s="1742"/>
      <c r="AB67" s="1801">
        <f>SUM(AB27,AB31,AB35,AB39,AB43,AB47,AB51,AB55,AB59,AB63)</f>
        <v>0</v>
      </c>
      <c r="AC67" s="1801"/>
      <c r="AD67" s="1796">
        <f>SUM(AD27,AD31,AD35,AD39,AD43,AD47,AD51,AD55,AD59,AD63)</f>
        <v>0</v>
      </c>
      <c r="AE67" s="1795"/>
      <c r="AF67" s="1763" t="s">
        <v>472</v>
      </c>
      <c r="AG67" s="1764"/>
      <c r="AH67" s="1802">
        <f>AH27+AH31+AH35+AH39+AH43+AH47+AH51+AH55+AH59+AH63</f>
        <v>0</v>
      </c>
      <c r="AI67" s="1803"/>
      <c r="AN67" s="1779"/>
      <c r="AO67" s="701"/>
      <c r="AP67" s="1723" t="s">
        <v>507</v>
      </c>
      <c r="AQ67" s="1724"/>
      <c r="AR67" s="1794">
        <f>SUM(AR27,AR31,AR35,AR39,AR43,AR47,AR51,AR55,AR59,AR63)</f>
        <v>0</v>
      </c>
      <c r="AS67" s="1795"/>
      <c r="AT67" s="1796">
        <f>SUM(AT27,AT31,AT35,AT39,AT43,AT47,AT51,AT55,AT59,AT63)</f>
        <v>0</v>
      </c>
      <c r="AU67" s="1795"/>
      <c r="AV67" s="1796">
        <f>SUM(AV27,AV31,AV35,AV39,AV43,AV47,AV51,AV55,AV59,AV63)</f>
        <v>0</v>
      </c>
      <c r="AW67" s="1795"/>
      <c r="AX67" s="1796">
        <f>SUM(AX27,AX31,AX35,AX39,AX43,AX47,AX51,AX55,AX59,AX63)</f>
        <v>0</v>
      </c>
      <c r="AY67" s="1795"/>
      <c r="AZ67" s="1796">
        <f>SUM(AZ27,AZ31,AZ35,AZ39,AZ43,AZ47,AZ51,AZ55,AZ59,AZ63)</f>
        <v>0</v>
      </c>
      <c r="BA67" s="1795"/>
      <c r="BB67" s="1796">
        <f>SUM(BB27,BB31,BB35,BB39,BB43,BB47,BB51,BB55,BB59,BB63)</f>
        <v>0</v>
      </c>
      <c r="BC67" s="1795"/>
      <c r="BD67" s="1796">
        <f>SUM(BD27,BD31,BD35,BD39,BD43,BD47,BD51,BD55,BD59,BD63)</f>
        <v>0</v>
      </c>
      <c r="BE67" s="1842"/>
    </row>
    <row r="68" spans="1:57" ht="21.95" customHeight="1">
      <c r="A68" s="1779"/>
      <c r="B68" s="1737" t="s">
        <v>589</v>
      </c>
      <c r="C68" s="1738"/>
      <c r="D68" s="1739">
        <f>SUM(D28,D32,D36,D40,D44,D48,D52,D56,D60,D64)</f>
        <v>0</v>
      </c>
      <c r="E68" s="1740"/>
      <c r="F68" s="1741">
        <f>SUM(F28,F32,F36,F40,F44,F48,F52,F56,F60,F64)</f>
        <v>0</v>
      </c>
      <c r="G68" s="1740"/>
      <c r="H68" s="1741">
        <f>SUM(H28,H32,H36,H40,H44,H48,H52,H56,H60,H64)</f>
        <v>0</v>
      </c>
      <c r="I68" s="1740"/>
      <c r="J68" s="1741">
        <f>SUM(J28,J32,J36,J40,J44,J48,J52,J56,J60,J64)</f>
        <v>0</v>
      </c>
      <c r="K68" s="1740"/>
      <c r="L68" s="1741">
        <f>SUM(L28,L32,L36,L40,L44,L48,L52,L56,L60,L64)</f>
        <v>0</v>
      </c>
      <c r="M68" s="1740"/>
      <c r="N68" s="1741">
        <f>SUM(N28,N32,N36,N40,N44,N48,N52,N56,N60,N64)</f>
        <v>0</v>
      </c>
      <c r="O68" s="1740"/>
      <c r="P68" s="1741">
        <f>SUM(P28,P32,P36,P40,P44,P48,P52,P56,P60,P64)</f>
        <v>0</v>
      </c>
      <c r="Q68" s="1740"/>
      <c r="R68" s="1810">
        <f>SUM(R28,R32,R36,R40,R44,R48,R52,R56,R60,R64)</f>
        <v>0</v>
      </c>
      <c r="S68" s="1801"/>
      <c r="T68" s="1801">
        <f>SUM(T28,T32,T36,T40,T44,T48,T52,T56,T60,T64)</f>
        <v>0</v>
      </c>
      <c r="U68" s="1801"/>
      <c r="V68" s="1801">
        <f>SUM(V28,V32,V36,V40,V44,V48,V52,V56,V60,V64)</f>
        <v>0</v>
      </c>
      <c r="W68" s="1801"/>
      <c r="X68" s="1740">
        <f>SUM(X28,X32,X36,X40,X44,X48,X52,X56,X60,X64)</f>
        <v>0</v>
      </c>
      <c r="Y68" s="1742"/>
      <c r="Z68" s="1740">
        <f>SUM(Z28,Z32,Z36,Z40,Z44,Z48,Z52,Z56,Z60,Z64)</f>
        <v>0</v>
      </c>
      <c r="AA68" s="1742"/>
      <c r="AB68" s="1801">
        <f>SUM(AB28,AB32,AB36,AB40,AB44,AB48,AB52,AB56,AB60,AB64)</f>
        <v>0</v>
      </c>
      <c r="AC68" s="1801"/>
      <c r="AD68" s="1741">
        <f>SUM(AD28,AD32,AD36,AD40,AD44,AD48,AD52,AD56,AD60,AD64)</f>
        <v>0</v>
      </c>
      <c r="AE68" s="1740"/>
      <c r="AF68" s="1768">
        <f>P68-AD68</f>
        <v>0</v>
      </c>
      <c r="AG68" s="1769"/>
      <c r="AH68" s="1770" t="s">
        <v>514</v>
      </c>
      <c r="AI68" s="1771"/>
      <c r="AN68" s="1779"/>
      <c r="AO68" s="701"/>
      <c r="AP68" s="1737" t="s">
        <v>589</v>
      </c>
      <c r="AQ68" s="1738"/>
      <c r="AR68" s="1739" t="e">
        <f>SUM(AR28,AR32,AR36,AR40,AR44,AR48,AR52,AR56,AR60,AR64)</f>
        <v>#VALUE!</v>
      </c>
      <c r="AS68" s="1740"/>
      <c r="AT68" s="1741" t="e">
        <f>SUM(AT28,AT32,AT36,AT40,AT44,AT48,AT52,AT56,AT60,AT64)</f>
        <v>#VALUE!</v>
      </c>
      <c r="AU68" s="1740"/>
      <c r="AV68" s="1741" t="e">
        <f>SUM(AV28,AV32,AV36,AV40,AV44,AV48,AV52,AV56,AV60,AV64)</f>
        <v>#VALUE!</v>
      </c>
      <c r="AW68" s="1740"/>
      <c r="AX68" s="1741" t="e">
        <f>SUM(AX28,AX32,AX36,AX40,AX44,AX48,AX52,AX56,AX60,AX64)</f>
        <v>#VALUE!</v>
      </c>
      <c r="AY68" s="1740"/>
      <c r="AZ68" s="1741" t="e">
        <f>SUM(AZ28,AZ32,AZ36,AZ40,AZ44,AZ48,AZ52,AZ56,AZ60,AZ64)</f>
        <v>#VALUE!</v>
      </c>
      <c r="BA68" s="1740"/>
      <c r="BB68" s="1741" t="e">
        <f>SUM(BB28,BB32,BB36,BB40,BB44,BB48,BB52,BB56,BB60,BB64)</f>
        <v>#VALUE!</v>
      </c>
      <c r="BC68" s="1740"/>
      <c r="BD68" s="1741" t="e">
        <f>SUM(BD28,BD32,BD36,BD40,BD44,BD48,BD52,BD56,BD60,BD64)</f>
        <v>#VALUE!</v>
      </c>
      <c r="BE68" s="1769"/>
    </row>
    <row r="69" spans="1:57" ht="21.95" customHeight="1" thickBot="1">
      <c r="A69" s="1806"/>
      <c r="B69" s="1823" t="s">
        <v>590</v>
      </c>
      <c r="C69" s="1824"/>
      <c r="D69" s="1825">
        <f>SUM(D29,D33,D37,D41,D45,D49,D53,D57,D61,D65)</f>
        <v>0</v>
      </c>
      <c r="E69" s="1813"/>
      <c r="F69" s="1816">
        <f>SUM(F29,F33,F37,F41,F45,F49,F53,F57,F61,F65)</f>
        <v>0</v>
      </c>
      <c r="G69" s="1813"/>
      <c r="H69" s="1816">
        <f>SUM(H29,H33,H37,H41,H45,H49,H53,H57,H61,H65)</f>
        <v>0</v>
      </c>
      <c r="I69" s="1813"/>
      <c r="J69" s="1816">
        <f>SUM(J29,J33,J37,J41,J45,J49,J53,J57,J61,J65)</f>
        <v>0</v>
      </c>
      <c r="K69" s="1813"/>
      <c r="L69" s="1816">
        <f>SUM(L29,L33,L37,L41,L45,L49,L53,L57,L61,L65)</f>
        <v>0</v>
      </c>
      <c r="M69" s="1813"/>
      <c r="N69" s="1816">
        <f>SUM(N29,N33,N37,N41,N45,N49,N53,N57,N61,N65)</f>
        <v>0</v>
      </c>
      <c r="O69" s="1813"/>
      <c r="P69" s="1816">
        <f>SUM(P29,P33,P37,P41,P45,P49,P53,P57,P61,P65)</f>
        <v>0</v>
      </c>
      <c r="Q69" s="1813"/>
      <c r="R69" s="1822">
        <f>SUM(R29,R33,R37,R41,R45,R49,R53,R57,R61,R65)</f>
        <v>0</v>
      </c>
      <c r="S69" s="1815"/>
      <c r="T69" s="1815">
        <f>SUM(T29,T33,T37,T41,T45,T49,T53,T57,T61,T65)</f>
        <v>0</v>
      </c>
      <c r="U69" s="1815"/>
      <c r="V69" s="1815">
        <f>SUM(V29,V33,V37,V41,V45,V49,V53,V57,V61,V65)</f>
        <v>0</v>
      </c>
      <c r="W69" s="1815"/>
      <c r="X69" s="1813">
        <f>SUM(X29,X33,X37,X41,X45,X49,X53,X57,X61,X65)</f>
        <v>0</v>
      </c>
      <c r="Y69" s="1814"/>
      <c r="Z69" s="1813">
        <f>SUM(Z29,Z33,Z37,Z41,Z45,Z49,Z53,Z57,Z61,Z65)</f>
        <v>0</v>
      </c>
      <c r="AA69" s="1814"/>
      <c r="AB69" s="1815">
        <f>SUM(AB29,AB33,AB37,AB41,AB45,AB49,AB53,AB57,AB61,AB65)</f>
        <v>0</v>
      </c>
      <c r="AC69" s="1815"/>
      <c r="AD69" s="1816">
        <f>SUM(AD29,AD33,AD37,AD41,AD45,AD49,AD53,AD57,AD61,AD65)</f>
        <v>0</v>
      </c>
      <c r="AE69" s="1813"/>
      <c r="AF69" s="1817">
        <f>P69-AD69</f>
        <v>0</v>
      </c>
      <c r="AG69" s="1818"/>
      <c r="AH69" s="1819">
        <f>AH29+AH33+AH37+AH41+AH45+AH49+AH53+AH57+AH61+AH65</f>
        <v>0</v>
      </c>
      <c r="AI69" s="1820"/>
      <c r="AN69" s="1806"/>
      <c r="AO69" s="702"/>
      <c r="AP69" s="1823" t="s">
        <v>590</v>
      </c>
      <c r="AQ69" s="1824"/>
      <c r="AR69" s="1825" t="e">
        <f>SUM(AR29,AR33,AR37,AR41,AR45,AR49,AR53,AR57,AR61,AR65)</f>
        <v>#VALUE!</v>
      </c>
      <c r="AS69" s="1813"/>
      <c r="AT69" s="1816" t="e">
        <f>SUM(AT29,AT33,AT37,AT41,AT45,AT49,AT53,AT57,AT61,AT65)</f>
        <v>#VALUE!</v>
      </c>
      <c r="AU69" s="1813"/>
      <c r="AV69" s="1816" t="e">
        <f>SUM(AV29,AV33,AV37,AV41,AV45,AV49,AV53,AV57,AV61,AV65)</f>
        <v>#VALUE!</v>
      </c>
      <c r="AW69" s="1813"/>
      <c r="AX69" s="1816" t="e">
        <f>SUM(AX29,AX33,AX37,AX41,AX45,AX49,AX53,AX57,AX61,AX65)</f>
        <v>#VALUE!</v>
      </c>
      <c r="AY69" s="1813"/>
      <c r="AZ69" s="1816" t="e">
        <f>SUM(AZ29,AZ33,AZ37,AZ41,AZ45,AZ49,AZ53,AZ57,AZ61,AZ65)</f>
        <v>#VALUE!</v>
      </c>
      <c r="BA69" s="1813"/>
      <c r="BB69" s="1816" t="e">
        <f>SUM(BB29,BB33,BB37,BB41,BB45,BB49,BB53,BB57,BB61,BB65)</f>
        <v>#VALUE!</v>
      </c>
      <c r="BC69" s="1813"/>
      <c r="BD69" s="1816" t="e">
        <f>SUM(BD29,BD33,BD37,BD41,BD45,BD49,BD53,BD57,BD61,BD65)</f>
        <v>#VALUE!</v>
      </c>
      <c r="BE69" s="1818"/>
    </row>
    <row r="70" spans="1:57" ht="24" customHeight="1">
      <c r="A70" s="734"/>
      <c r="B70" s="735"/>
      <c r="C70" s="735"/>
      <c r="D70" s="735"/>
      <c r="E70" s="736"/>
      <c r="F70" s="736"/>
      <c r="G70" s="736"/>
      <c r="H70" s="736"/>
      <c r="I70" s="736"/>
      <c r="J70" s="736"/>
      <c r="K70" s="643"/>
      <c r="L70" s="643"/>
      <c r="M70" s="643"/>
      <c r="N70" s="643"/>
      <c r="O70" s="643"/>
      <c r="P70" s="643"/>
      <c r="Q70" s="643"/>
      <c r="R70" s="643"/>
      <c r="S70" s="643"/>
      <c r="T70" s="643"/>
      <c r="U70" s="643"/>
      <c r="V70" s="643"/>
      <c r="W70" s="643"/>
      <c r="X70" s="643"/>
      <c r="Y70" s="643"/>
      <c r="Z70" s="643"/>
      <c r="AA70" s="643"/>
      <c r="AB70" s="643"/>
      <c r="AC70" s="643"/>
      <c r="AD70" s="643"/>
      <c r="AE70" s="643"/>
      <c r="AF70" s="643"/>
      <c r="AG70" s="643"/>
    </row>
    <row r="71" spans="1:57" ht="24" customHeight="1">
      <c r="B71" s="538"/>
      <c r="C71" s="735"/>
      <c r="D71" s="735"/>
      <c r="E71" s="735"/>
      <c r="F71" s="735"/>
      <c r="G71" s="735"/>
      <c r="H71" s="735"/>
      <c r="I71" s="735"/>
      <c r="J71" s="735"/>
      <c r="K71" s="569"/>
      <c r="L71" s="569"/>
      <c r="M71" s="569"/>
      <c r="N71" s="569"/>
      <c r="O71" s="569"/>
      <c r="P71" s="569"/>
      <c r="Q71" s="569"/>
      <c r="R71" s="569"/>
      <c r="S71" s="569"/>
      <c r="T71" s="569"/>
      <c r="U71" s="569"/>
      <c r="V71" s="538"/>
      <c r="W71" s="538"/>
      <c r="X71" s="537"/>
      <c r="Y71" s="538"/>
      <c r="Z71" s="538"/>
      <c r="AA71" s="538"/>
      <c r="AB71" s="538"/>
      <c r="AC71" s="538"/>
      <c r="AD71" s="537"/>
      <c r="AE71" s="537"/>
      <c r="AF71" s="538"/>
      <c r="AG71" s="538"/>
    </row>
    <row r="72" spans="1:57" ht="23.25" customHeight="1">
      <c r="A72" s="1887" t="s">
        <v>812</v>
      </c>
      <c r="B72" s="1887"/>
      <c r="C72" s="1887"/>
      <c r="D72" s="1887"/>
      <c r="E72" s="1887"/>
      <c r="F72" s="1887"/>
      <c r="G72" s="1887"/>
      <c r="H72" s="1887"/>
      <c r="I72" s="1887"/>
      <c r="J72" s="1887"/>
      <c r="K72" s="1887"/>
      <c r="L72" s="1887"/>
      <c r="M72" s="1887"/>
      <c r="N72" s="1887"/>
      <c r="O72" s="1887"/>
      <c r="P72" s="1887"/>
      <c r="Q72" s="1887"/>
      <c r="R72" s="1887"/>
      <c r="S72" s="1887"/>
      <c r="T72" s="1887"/>
      <c r="U72" s="1887"/>
      <c r="V72" s="1887"/>
      <c r="W72" s="1887"/>
      <c r="X72" s="1887"/>
      <c r="Y72" s="1887"/>
      <c r="Z72" s="1887"/>
      <c r="AA72" s="1887"/>
      <c r="AB72" s="1887"/>
      <c r="AC72" s="1887"/>
      <c r="AD72" s="1887"/>
      <c r="AE72" s="1887"/>
      <c r="AF72" s="1887"/>
      <c r="AG72" s="1887"/>
    </row>
    <row r="73" spans="1:57" ht="23.25" customHeight="1">
      <c r="A73" s="736"/>
      <c r="B73" s="736"/>
      <c r="C73" s="736"/>
      <c r="D73" s="736"/>
      <c r="E73" s="736"/>
      <c r="F73" s="736"/>
      <c r="G73" s="736"/>
      <c r="H73" s="736"/>
      <c r="I73" s="736"/>
      <c r="J73" s="736"/>
      <c r="K73" s="736"/>
      <c r="L73" s="736"/>
      <c r="M73" s="736"/>
      <c r="N73" s="736"/>
      <c r="O73" s="736"/>
      <c r="P73" s="736"/>
      <c r="Q73" s="736"/>
      <c r="R73" s="736"/>
      <c r="S73" s="736"/>
      <c r="T73" s="736"/>
      <c r="U73" s="736"/>
      <c r="V73" s="736"/>
      <c r="W73" s="736"/>
      <c r="X73" s="736"/>
      <c r="Y73" s="736"/>
      <c r="Z73" s="736"/>
      <c r="AA73" s="736"/>
      <c r="AB73" s="736"/>
      <c r="AC73" s="736"/>
      <c r="AD73" s="538"/>
      <c r="AF73" s="538"/>
      <c r="AI73" s="737" t="str">
        <f>様式7!$F$4</f>
        <v>○○○○○○○○○○○ＥＳＣＯ事業</v>
      </c>
    </row>
    <row r="74" spans="1:57" ht="21">
      <c r="A74" s="1888"/>
      <c r="B74" s="1888"/>
      <c r="C74" s="1888"/>
      <c r="D74" s="1888"/>
      <c r="E74" s="1888"/>
      <c r="F74" s="1888"/>
      <c r="G74" s="1888"/>
      <c r="H74" s="1888"/>
      <c r="I74" s="1888"/>
      <c r="J74" s="1888"/>
      <c r="K74" s="1812"/>
      <c r="L74" s="1812"/>
      <c r="M74" s="1812"/>
      <c r="N74" s="1812"/>
      <c r="O74" s="1812"/>
      <c r="P74" s="1812"/>
      <c r="Q74" s="1812"/>
      <c r="R74" s="1812"/>
      <c r="S74" s="683"/>
      <c r="T74" s="355"/>
      <c r="U74" s="355"/>
      <c r="V74" s="355"/>
      <c r="W74" s="355"/>
      <c r="X74" s="355"/>
      <c r="Y74" s="355"/>
      <c r="Z74" s="355"/>
      <c r="AA74" s="355"/>
      <c r="AB74" s="355"/>
      <c r="AC74" s="355"/>
      <c r="AD74" s="355"/>
      <c r="AE74" s="355"/>
      <c r="AF74" s="355"/>
      <c r="AG74" s="355"/>
    </row>
    <row r="75" spans="1:57">
      <c r="A75" s="355"/>
      <c r="B75" s="355"/>
      <c r="C75" s="355"/>
      <c r="D75" s="355"/>
      <c r="E75" s="355"/>
      <c r="F75" s="355"/>
      <c r="G75" s="355"/>
      <c r="H75" s="355"/>
      <c r="I75" s="355"/>
      <c r="J75" s="355"/>
      <c r="K75" s="355"/>
      <c r="L75" s="355"/>
      <c r="M75" s="355"/>
      <c r="N75" s="355"/>
      <c r="O75" s="355"/>
      <c r="P75" s="355"/>
      <c r="Q75" s="355"/>
      <c r="R75" s="355"/>
      <c r="S75" s="355"/>
      <c r="T75" s="355"/>
      <c r="U75" s="355"/>
      <c r="V75" s="355"/>
      <c r="W75" s="355"/>
      <c r="X75" s="355"/>
      <c r="Y75" s="355"/>
      <c r="Z75" s="355"/>
      <c r="AA75" s="355"/>
      <c r="AB75" s="355"/>
      <c r="AC75" s="355"/>
      <c r="AD75" s="355"/>
      <c r="AE75" s="355"/>
      <c r="AF75" s="355"/>
      <c r="AG75" s="355"/>
    </row>
    <row r="76" spans="1:57">
      <c r="A76" s="355"/>
      <c r="B76" s="355"/>
      <c r="C76" s="355"/>
      <c r="D76" s="355"/>
      <c r="E76" s="355"/>
      <c r="F76" s="355"/>
      <c r="G76" s="355"/>
      <c r="H76" s="355"/>
      <c r="I76" s="355"/>
      <c r="J76" s="355"/>
      <c r="K76" s="355"/>
      <c r="L76" s="355"/>
      <c r="M76" s="355"/>
      <c r="N76" s="355"/>
      <c r="O76" s="355"/>
      <c r="P76" s="355"/>
      <c r="Q76" s="355"/>
      <c r="R76" s="355"/>
      <c r="S76" s="355"/>
      <c r="T76" s="355"/>
      <c r="U76" s="355"/>
      <c r="V76" s="355"/>
      <c r="W76" s="355"/>
      <c r="X76" s="355"/>
      <c r="Y76" s="355"/>
      <c r="Z76" s="355"/>
      <c r="AA76" s="355"/>
      <c r="AB76" s="355"/>
      <c r="AC76" s="355"/>
      <c r="AD76" s="355"/>
      <c r="AE76" s="355"/>
      <c r="AF76" s="355"/>
      <c r="AG76" s="355"/>
    </row>
    <row r="77" spans="1:57">
      <c r="A77" s="355"/>
      <c r="B77" s="355"/>
      <c r="C77" s="355"/>
      <c r="D77" s="355"/>
      <c r="E77" s="355"/>
      <c r="F77" s="355"/>
      <c r="G77" s="355"/>
      <c r="H77" s="355"/>
      <c r="I77" s="355"/>
      <c r="J77" s="355"/>
      <c r="K77" s="355"/>
      <c r="L77" s="355"/>
      <c r="M77" s="355"/>
      <c r="N77" s="355"/>
      <c r="O77" s="355"/>
      <c r="P77" s="355"/>
      <c r="Q77" s="355"/>
      <c r="R77" s="355"/>
      <c r="S77" s="355"/>
      <c r="T77" s="355"/>
      <c r="U77" s="355"/>
      <c r="V77" s="355"/>
      <c r="W77" s="355"/>
      <c r="X77" s="355"/>
      <c r="Y77" s="355"/>
      <c r="Z77" s="355"/>
      <c r="AA77" s="355"/>
      <c r="AB77" s="355"/>
      <c r="AC77" s="355"/>
      <c r="AD77" s="355"/>
      <c r="AE77" s="355"/>
      <c r="AF77" s="355"/>
      <c r="AG77" s="355"/>
    </row>
    <row r="78" spans="1:57">
      <c r="A78" s="355"/>
      <c r="B78" s="355"/>
      <c r="C78" s="355"/>
      <c r="D78" s="355"/>
      <c r="E78" s="355"/>
      <c r="F78" s="355"/>
      <c r="G78" s="355"/>
      <c r="H78" s="355"/>
      <c r="I78" s="355"/>
      <c r="J78" s="355"/>
      <c r="K78" s="355"/>
      <c r="L78" s="355"/>
      <c r="M78" s="355"/>
      <c r="N78" s="355"/>
      <c r="O78" s="355"/>
      <c r="P78" s="355"/>
      <c r="Q78" s="355"/>
      <c r="R78" s="355"/>
      <c r="S78" s="355"/>
      <c r="T78" s="355"/>
      <c r="U78" s="355"/>
      <c r="V78" s="355"/>
      <c r="W78" s="355"/>
      <c r="X78" s="355"/>
      <c r="Y78" s="355"/>
      <c r="Z78" s="355"/>
      <c r="AA78" s="355"/>
      <c r="AB78" s="355"/>
      <c r="AC78" s="355"/>
      <c r="AD78" s="355"/>
      <c r="AE78" s="355"/>
      <c r="AF78" s="355"/>
      <c r="AG78" s="355"/>
    </row>
    <row r="79" spans="1:57">
      <c r="A79" s="355"/>
      <c r="B79" s="355"/>
      <c r="C79" s="355"/>
      <c r="D79" s="355"/>
      <c r="E79" s="355"/>
      <c r="F79" s="355"/>
      <c r="G79" s="355"/>
      <c r="H79" s="355"/>
      <c r="I79" s="355"/>
      <c r="J79" s="355"/>
      <c r="K79" s="355"/>
      <c r="L79" s="355"/>
      <c r="M79" s="355"/>
      <c r="N79" s="355"/>
      <c r="O79" s="355"/>
      <c r="P79" s="355"/>
      <c r="Q79" s="355"/>
      <c r="R79" s="355"/>
      <c r="S79" s="355"/>
      <c r="T79" s="355"/>
      <c r="U79" s="355"/>
      <c r="V79" s="355"/>
      <c r="W79" s="355"/>
      <c r="X79" s="355"/>
      <c r="Y79" s="355"/>
      <c r="Z79" s="355"/>
      <c r="AA79" s="355"/>
      <c r="AB79" s="355"/>
      <c r="AC79" s="355"/>
      <c r="AD79" s="355"/>
      <c r="AE79" s="355"/>
      <c r="AF79" s="355"/>
      <c r="AG79" s="355"/>
    </row>
    <row r="80" spans="1:57">
      <c r="A80" s="355"/>
      <c r="B80" s="355"/>
      <c r="C80" s="355"/>
      <c r="D80" s="355"/>
      <c r="E80" s="355"/>
      <c r="F80" s="355"/>
      <c r="G80" s="355"/>
      <c r="H80" s="355"/>
      <c r="I80" s="355"/>
      <c r="J80" s="355"/>
      <c r="K80" s="355"/>
      <c r="L80" s="355"/>
      <c r="M80" s="355"/>
      <c r="N80" s="355"/>
      <c r="O80" s="355"/>
      <c r="P80" s="355"/>
      <c r="Q80" s="355"/>
      <c r="R80" s="355"/>
      <c r="S80" s="355"/>
      <c r="T80" s="355"/>
      <c r="U80" s="355"/>
      <c r="V80" s="355"/>
      <c r="W80" s="355"/>
      <c r="X80" s="355"/>
      <c r="Y80" s="355"/>
      <c r="Z80" s="355"/>
      <c r="AA80" s="355"/>
      <c r="AB80" s="355"/>
      <c r="AC80" s="355"/>
      <c r="AD80" s="355"/>
      <c r="AE80" s="355"/>
      <c r="AF80" s="355"/>
      <c r="AG80" s="355"/>
    </row>
    <row r="81" spans="1:33">
      <c r="A81" s="355"/>
      <c r="B81" s="355"/>
      <c r="C81" s="355"/>
      <c r="D81" s="355"/>
      <c r="E81" s="355"/>
      <c r="F81" s="355"/>
      <c r="G81" s="355"/>
      <c r="H81" s="355"/>
      <c r="I81" s="355"/>
      <c r="J81" s="355"/>
      <c r="K81" s="355"/>
      <c r="L81" s="355"/>
      <c r="M81" s="355"/>
      <c r="N81" s="355"/>
      <c r="O81" s="355"/>
      <c r="P81" s="355"/>
      <c r="Q81" s="355"/>
      <c r="R81" s="355"/>
      <c r="S81" s="355"/>
      <c r="T81" s="355"/>
      <c r="U81" s="355"/>
      <c r="V81" s="355"/>
      <c r="W81" s="355"/>
      <c r="X81" s="355"/>
      <c r="Y81" s="355"/>
      <c r="Z81" s="355"/>
      <c r="AA81" s="355"/>
      <c r="AB81" s="355"/>
      <c r="AC81" s="355"/>
      <c r="AD81" s="355"/>
      <c r="AE81" s="355"/>
      <c r="AF81" s="355"/>
      <c r="AG81" s="355"/>
    </row>
    <row r="82" spans="1:33">
      <c r="A82" s="355"/>
      <c r="B82" s="355"/>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row>
    <row r="83" spans="1:33">
      <c r="A83" s="355"/>
      <c r="B83" s="355"/>
      <c r="C83" s="355"/>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row>
    <row r="84" spans="1:33">
      <c r="A84" s="355"/>
      <c r="B84" s="355"/>
      <c r="C84" s="355"/>
      <c r="D84" s="355"/>
      <c r="E84" s="355"/>
      <c r="F84" s="355"/>
      <c r="G84" s="355"/>
      <c r="H84" s="355"/>
      <c r="I84" s="355"/>
      <c r="J84" s="355"/>
      <c r="K84" s="355"/>
      <c r="L84" s="355"/>
      <c r="M84" s="355"/>
      <c r="N84" s="355"/>
      <c r="O84" s="355"/>
      <c r="P84" s="355"/>
      <c r="Q84" s="355"/>
      <c r="R84" s="355"/>
      <c r="S84" s="355"/>
      <c r="T84" s="355"/>
      <c r="U84" s="355"/>
      <c r="V84" s="355"/>
      <c r="W84" s="355"/>
      <c r="X84" s="355"/>
      <c r="Y84" s="355"/>
      <c r="Z84" s="355"/>
      <c r="AA84" s="355"/>
      <c r="AB84" s="355"/>
      <c r="AC84" s="355"/>
      <c r="AD84" s="355"/>
      <c r="AE84" s="355"/>
      <c r="AF84" s="355"/>
      <c r="AG84" s="355"/>
    </row>
    <row r="85" spans="1:33">
      <c r="A85" s="355"/>
      <c r="B85" s="355"/>
      <c r="C85" s="355"/>
      <c r="D85" s="355"/>
      <c r="E85" s="355"/>
      <c r="F85" s="355"/>
      <c r="G85" s="355"/>
      <c r="H85" s="355"/>
      <c r="I85" s="355"/>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row>
    <row r="86" spans="1:33">
      <c r="A86" s="355"/>
      <c r="B86" s="355"/>
      <c r="C86" s="355"/>
      <c r="D86" s="355"/>
      <c r="E86" s="355"/>
      <c r="F86" s="355"/>
      <c r="G86" s="355"/>
      <c r="H86" s="355"/>
      <c r="I86" s="355"/>
      <c r="J86" s="355"/>
      <c r="K86" s="355"/>
      <c r="L86" s="355"/>
      <c r="M86" s="355"/>
      <c r="N86" s="355"/>
      <c r="O86" s="355"/>
      <c r="P86" s="355"/>
      <c r="Q86" s="355"/>
      <c r="R86" s="355"/>
      <c r="S86" s="355"/>
      <c r="T86" s="355"/>
      <c r="U86" s="355"/>
      <c r="V86" s="355"/>
      <c r="W86" s="355"/>
      <c r="X86" s="355"/>
      <c r="Y86" s="355"/>
      <c r="Z86" s="355"/>
      <c r="AA86" s="355"/>
      <c r="AB86" s="355"/>
      <c r="AC86" s="355"/>
      <c r="AD86" s="355"/>
      <c r="AE86" s="355"/>
      <c r="AF86" s="355"/>
      <c r="AG86" s="355"/>
    </row>
    <row r="87" spans="1:33">
      <c r="A87" s="355"/>
      <c r="B87" s="355"/>
      <c r="C87" s="355"/>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5"/>
    </row>
  </sheetData>
  <mergeCells count="1297">
    <mergeCell ref="AO30:AO33"/>
    <mergeCell ref="AO34:AO37"/>
    <mergeCell ref="AO38:AO41"/>
    <mergeCell ref="AO42:AO45"/>
    <mergeCell ref="AO46:AO49"/>
    <mergeCell ref="AO50:AO53"/>
    <mergeCell ref="AO54:AO57"/>
    <mergeCell ref="AO58:AO61"/>
    <mergeCell ref="BD68:BE68"/>
    <mergeCell ref="AP69:AQ69"/>
    <mergeCell ref="AR69:AS69"/>
    <mergeCell ref="AT69:AU69"/>
    <mergeCell ref="AV69:AW69"/>
    <mergeCell ref="AX69:AY69"/>
    <mergeCell ref="AZ69:BA69"/>
    <mergeCell ref="BB69:BC69"/>
    <mergeCell ref="BD69:BE69"/>
    <mergeCell ref="BD64:BE64"/>
    <mergeCell ref="AP65:AQ65"/>
    <mergeCell ref="AR65:AS65"/>
    <mergeCell ref="AT65:AU65"/>
    <mergeCell ref="AV65:AW65"/>
    <mergeCell ref="AX65:AY65"/>
    <mergeCell ref="AZ65:BA65"/>
    <mergeCell ref="BB65:BC65"/>
    <mergeCell ref="BD65:BE65"/>
    <mergeCell ref="BD60:BE60"/>
    <mergeCell ref="AP61:AQ61"/>
    <mergeCell ref="AR61:AS61"/>
    <mergeCell ref="AT61:AU61"/>
    <mergeCell ref="AV61:AW61"/>
    <mergeCell ref="AX61:AY61"/>
    <mergeCell ref="AN66:AN69"/>
    <mergeCell ref="AP66:AQ66"/>
    <mergeCell ref="AR66:AS66"/>
    <mergeCell ref="AT66:AU66"/>
    <mergeCell ref="AV66:AW66"/>
    <mergeCell ref="AX66:AY66"/>
    <mergeCell ref="AZ66:BA66"/>
    <mergeCell ref="BB66:BC66"/>
    <mergeCell ref="BD66:BE66"/>
    <mergeCell ref="AP67:AQ67"/>
    <mergeCell ref="AR67:AS67"/>
    <mergeCell ref="AT67:AU67"/>
    <mergeCell ref="AV67:AW67"/>
    <mergeCell ref="AX67:AY67"/>
    <mergeCell ref="AZ67:BA67"/>
    <mergeCell ref="BB67:BC67"/>
    <mergeCell ref="BD67:BE67"/>
    <mergeCell ref="AP68:AQ68"/>
    <mergeCell ref="AR68:AS68"/>
    <mergeCell ref="AT68:AU68"/>
    <mergeCell ref="AV68:AW68"/>
    <mergeCell ref="AX68:AY68"/>
    <mergeCell ref="AZ68:BA68"/>
    <mergeCell ref="BB68:BC68"/>
    <mergeCell ref="AN62:AN65"/>
    <mergeCell ref="AP62:AQ62"/>
    <mergeCell ref="AR62:AS62"/>
    <mergeCell ref="AT62:AU62"/>
    <mergeCell ref="AV62:AW62"/>
    <mergeCell ref="AX62:AY62"/>
    <mergeCell ref="AZ62:BA62"/>
    <mergeCell ref="BB62:BC62"/>
    <mergeCell ref="BD62:BE62"/>
    <mergeCell ref="AP63:AQ63"/>
    <mergeCell ref="AR63:AS63"/>
    <mergeCell ref="AT63:AU63"/>
    <mergeCell ref="AV63:AW63"/>
    <mergeCell ref="AX63:AY63"/>
    <mergeCell ref="AZ63:BA63"/>
    <mergeCell ref="BB63:BC63"/>
    <mergeCell ref="BD63:BE63"/>
    <mergeCell ref="AP64:AQ64"/>
    <mergeCell ref="AR64:AS64"/>
    <mergeCell ref="AT64:AU64"/>
    <mergeCell ref="AV64:AW64"/>
    <mergeCell ref="AX64:AY64"/>
    <mergeCell ref="AZ64:BA64"/>
    <mergeCell ref="BB64:BC64"/>
    <mergeCell ref="AO62:AO65"/>
    <mergeCell ref="AZ61:BA61"/>
    <mergeCell ref="BB61:BC61"/>
    <mergeCell ref="BD61:BE61"/>
    <mergeCell ref="AN58:AN61"/>
    <mergeCell ref="AP58:AQ58"/>
    <mergeCell ref="AR58:AS58"/>
    <mergeCell ref="AT58:AU58"/>
    <mergeCell ref="AV58:AW58"/>
    <mergeCell ref="AX58:AY58"/>
    <mergeCell ref="AZ58:BA58"/>
    <mergeCell ref="BB58:BC58"/>
    <mergeCell ref="BD58:BE58"/>
    <mergeCell ref="AP59:AQ59"/>
    <mergeCell ref="AR59:AS59"/>
    <mergeCell ref="AT59:AU59"/>
    <mergeCell ref="AV59:AW59"/>
    <mergeCell ref="AX59:AY59"/>
    <mergeCell ref="AZ59:BA59"/>
    <mergeCell ref="BB59:BC59"/>
    <mergeCell ref="BD59:BE59"/>
    <mergeCell ref="AP60:AQ60"/>
    <mergeCell ref="AR60:AS60"/>
    <mergeCell ref="AT60:AU60"/>
    <mergeCell ref="AV60:AW60"/>
    <mergeCell ref="AX60:AY60"/>
    <mergeCell ref="AZ60:BA60"/>
    <mergeCell ref="BB60:BC60"/>
    <mergeCell ref="BD56:BE56"/>
    <mergeCell ref="AP57:AQ57"/>
    <mergeCell ref="AR57:AS57"/>
    <mergeCell ref="AT57:AU57"/>
    <mergeCell ref="AV57:AW57"/>
    <mergeCell ref="AX57:AY57"/>
    <mergeCell ref="AZ57:BA57"/>
    <mergeCell ref="BB57:BC57"/>
    <mergeCell ref="BD57:BE57"/>
    <mergeCell ref="AN54:AN57"/>
    <mergeCell ref="AP54:AQ54"/>
    <mergeCell ref="AR54:AS54"/>
    <mergeCell ref="AT54:AU54"/>
    <mergeCell ref="AV54:AW54"/>
    <mergeCell ref="AX54:AY54"/>
    <mergeCell ref="AZ54:BA54"/>
    <mergeCell ref="BB54:BC54"/>
    <mergeCell ref="BD54:BE54"/>
    <mergeCell ref="AP55:AQ55"/>
    <mergeCell ref="AR55:AS55"/>
    <mergeCell ref="AT55:AU55"/>
    <mergeCell ref="AV55:AW55"/>
    <mergeCell ref="AX55:AY55"/>
    <mergeCell ref="AZ55:BA55"/>
    <mergeCell ref="BB55:BC55"/>
    <mergeCell ref="BD55:BE55"/>
    <mergeCell ref="AP56:AQ56"/>
    <mergeCell ref="AR56:AS56"/>
    <mergeCell ref="AT56:AU56"/>
    <mergeCell ref="AV56:AW56"/>
    <mergeCell ref="AX56:AY56"/>
    <mergeCell ref="AZ56:BA56"/>
    <mergeCell ref="BB56:BC56"/>
    <mergeCell ref="BD52:BE52"/>
    <mergeCell ref="AP53:AQ53"/>
    <mergeCell ref="AR53:AS53"/>
    <mergeCell ref="AT53:AU53"/>
    <mergeCell ref="AV53:AW53"/>
    <mergeCell ref="AX53:AY53"/>
    <mergeCell ref="AZ53:BA53"/>
    <mergeCell ref="BB53:BC53"/>
    <mergeCell ref="BD53:BE53"/>
    <mergeCell ref="AN50:AN53"/>
    <mergeCell ref="AP50:AQ50"/>
    <mergeCell ref="AR50:AS50"/>
    <mergeCell ref="AT50:AU50"/>
    <mergeCell ref="AV50:AW50"/>
    <mergeCell ref="AX50:AY50"/>
    <mergeCell ref="AZ50:BA50"/>
    <mergeCell ref="BB50:BC50"/>
    <mergeCell ref="BD50:BE50"/>
    <mergeCell ref="AP51:AQ51"/>
    <mergeCell ref="AR51:AS51"/>
    <mergeCell ref="AT51:AU51"/>
    <mergeCell ref="AV51:AW51"/>
    <mergeCell ref="AX51:AY51"/>
    <mergeCell ref="AZ51:BA51"/>
    <mergeCell ref="BB51:BC51"/>
    <mergeCell ref="BD51:BE51"/>
    <mergeCell ref="AP52:AQ52"/>
    <mergeCell ref="AR52:AS52"/>
    <mergeCell ref="AT52:AU52"/>
    <mergeCell ref="AV52:AW52"/>
    <mergeCell ref="AX52:AY52"/>
    <mergeCell ref="AZ52:BA52"/>
    <mergeCell ref="BB52:BC52"/>
    <mergeCell ref="BD48:BE48"/>
    <mergeCell ref="AP49:AQ49"/>
    <mergeCell ref="AR49:AS49"/>
    <mergeCell ref="AT49:AU49"/>
    <mergeCell ref="AV49:AW49"/>
    <mergeCell ref="AX49:AY49"/>
    <mergeCell ref="AZ49:BA49"/>
    <mergeCell ref="BB49:BC49"/>
    <mergeCell ref="BD49:BE49"/>
    <mergeCell ref="AN46:AN49"/>
    <mergeCell ref="AP46:AQ46"/>
    <mergeCell ref="AR46:AS46"/>
    <mergeCell ref="AT46:AU46"/>
    <mergeCell ref="AV46:AW46"/>
    <mergeCell ref="AX46:AY46"/>
    <mergeCell ref="AZ46:BA46"/>
    <mergeCell ref="BB46:BC46"/>
    <mergeCell ref="BD46:BE46"/>
    <mergeCell ref="AP47:AQ47"/>
    <mergeCell ref="AR47:AS47"/>
    <mergeCell ref="AT47:AU47"/>
    <mergeCell ref="AV47:AW47"/>
    <mergeCell ref="AX47:AY47"/>
    <mergeCell ref="AZ47:BA47"/>
    <mergeCell ref="BB47:BC47"/>
    <mergeCell ref="BD47:BE47"/>
    <mergeCell ref="AP48:AQ48"/>
    <mergeCell ref="AR48:AS48"/>
    <mergeCell ref="AT48:AU48"/>
    <mergeCell ref="AV48:AW48"/>
    <mergeCell ref="AX48:AY48"/>
    <mergeCell ref="AZ48:BA48"/>
    <mergeCell ref="BB48:BC48"/>
    <mergeCell ref="BD44:BE44"/>
    <mergeCell ref="AP45:AQ45"/>
    <mergeCell ref="AR45:AS45"/>
    <mergeCell ref="AT45:AU45"/>
    <mergeCell ref="AV45:AW45"/>
    <mergeCell ref="AX45:AY45"/>
    <mergeCell ref="AZ45:BA45"/>
    <mergeCell ref="BB45:BC45"/>
    <mergeCell ref="BD45:BE45"/>
    <mergeCell ref="AN42:AN45"/>
    <mergeCell ref="AP42:AQ42"/>
    <mergeCell ref="AR42:AS42"/>
    <mergeCell ref="AT42:AU42"/>
    <mergeCell ref="AV42:AW42"/>
    <mergeCell ref="AX42:AY42"/>
    <mergeCell ref="AZ42:BA42"/>
    <mergeCell ref="BB42:BC42"/>
    <mergeCell ref="BD42:BE42"/>
    <mergeCell ref="AP43:AQ43"/>
    <mergeCell ref="AR43:AS43"/>
    <mergeCell ref="AT43:AU43"/>
    <mergeCell ref="AV43:AW43"/>
    <mergeCell ref="AX43:AY43"/>
    <mergeCell ref="AZ43:BA43"/>
    <mergeCell ref="BB43:BC43"/>
    <mergeCell ref="BD43:BE43"/>
    <mergeCell ref="AP44:AQ44"/>
    <mergeCell ref="AR44:AS44"/>
    <mergeCell ref="AT44:AU44"/>
    <mergeCell ref="AV44:AW44"/>
    <mergeCell ref="AX44:AY44"/>
    <mergeCell ref="AZ44:BA44"/>
    <mergeCell ref="BB44:BC44"/>
    <mergeCell ref="BD40:BE40"/>
    <mergeCell ref="AP41:AQ41"/>
    <mergeCell ref="AR41:AS41"/>
    <mergeCell ref="AT41:AU41"/>
    <mergeCell ref="AV41:AW41"/>
    <mergeCell ref="AX41:AY41"/>
    <mergeCell ref="AZ41:BA41"/>
    <mergeCell ref="BB41:BC41"/>
    <mergeCell ref="BD41:BE41"/>
    <mergeCell ref="AN38:AN41"/>
    <mergeCell ref="AP38:AQ38"/>
    <mergeCell ref="AR38:AS38"/>
    <mergeCell ref="AT38:AU38"/>
    <mergeCell ref="AV38:AW38"/>
    <mergeCell ref="AX38:AY38"/>
    <mergeCell ref="AZ38:BA38"/>
    <mergeCell ref="BB38:BC38"/>
    <mergeCell ref="BD38:BE38"/>
    <mergeCell ref="AP39:AQ39"/>
    <mergeCell ref="AR39:AS39"/>
    <mergeCell ref="AT39:AU39"/>
    <mergeCell ref="AV39:AW39"/>
    <mergeCell ref="AX39:AY39"/>
    <mergeCell ref="AZ39:BA39"/>
    <mergeCell ref="BB39:BC39"/>
    <mergeCell ref="BD39:BE39"/>
    <mergeCell ref="AP40:AQ40"/>
    <mergeCell ref="AR40:AS40"/>
    <mergeCell ref="AT40:AU40"/>
    <mergeCell ref="AV40:AW40"/>
    <mergeCell ref="AX40:AY40"/>
    <mergeCell ref="AZ40:BA40"/>
    <mergeCell ref="BB40:BC40"/>
    <mergeCell ref="BD36:BE36"/>
    <mergeCell ref="AP37:AQ37"/>
    <mergeCell ref="AR37:AS37"/>
    <mergeCell ref="AT37:AU37"/>
    <mergeCell ref="AV37:AW37"/>
    <mergeCell ref="AX37:AY37"/>
    <mergeCell ref="AZ37:BA37"/>
    <mergeCell ref="BB37:BC37"/>
    <mergeCell ref="BD37:BE37"/>
    <mergeCell ref="AN34:AN37"/>
    <mergeCell ref="AP34:AQ34"/>
    <mergeCell ref="AR34:AS34"/>
    <mergeCell ref="AT34:AU34"/>
    <mergeCell ref="AV34:AW34"/>
    <mergeCell ref="AX34:AY34"/>
    <mergeCell ref="AZ34:BA34"/>
    <mergeCell ref="BB34:BC34"/>
    <mergeCell ref="BD34:BE34"/>
    <mergeCell ref="AP35:AQ35"/>
    <mergeCell ref="AR35:AS35"/>
    <mergeCell ref="AT35:AU35"/>
    <mergeCell ref="AV35:AW35"/>
    <mergeCell ref="AX35:AY35"/>
    <mergeCell ref="AZ35:BA35"/>
    <mergeCell ref="BB35:BC35"/>
    <mergeCell ref="BD35:BE35"/>
    <mergeCell ref="AP36:AQ36"/>
    <mergeCell ref="AR36:AS36"/>
    <mergeCell ref="AT36:AU36"/>
    <mergeCell ref="AV36:AW36"/>
    <mergeCell ref="AX36:AY36"/>
    <mergeCell ref="AZ36:BA36"/>
    <mergeCell ref="BB36:BC36"/>
    <mergeCell ref="BD32:BE32"/>
    <mergeCell ref="AP33:AQ33"/>
    <mergeCell ref="AR33:AS33"/>
    <mergeCell ref="AT33:AU33"/>
    <mergeCell ref="AV33:AW33"/>
    <mergeCell ref="AX33:AY33"/>
    <mergeCell ref="AZ33:BA33"/>
    <mergeCell ref="BB33:BC33"/>
    <mergeCell ref="BD33:BE33"/>
    <mergeCell ref="AN30:AN33"/>
    <mergeCell ref="AP30:AQ30"/>
    <mergeCell ref="AR30:AS30"/>
    <mergeCell ref="AT30:AU30"/>
    <mergeCell ref="AV30:AW30"/>
    <mergeCell ref="AX30:AY30"/>
    <mergeCell ref="AZ30:BA30"/>
    <mergeCell ref="BB30:BC30"/>
    <mergeCell ref="BD30:BE30"/>
    <mergeCell ref="AP31:AQ31"/>
    <mergeCell ref="AR31:AS31"/>
    <mergeCell ref="AT31:AU31"/>
    <mergeCell ref="AV31:AW31"/>
    <mergeCell ref="AX31:AY31"/>
    <mergeCell ref="AZ31:BA31"/>
    <mergeCell ref="BB31:BC31"/>
    <mergeCell ref="BD31:BE31"/>
    <mergeCell ref="AP32:AQ32"/>
    <mergeCell ref="AR32:AS32"/>
    <mergeCell ref="AT32:AU32"/>
    <mergeCell ref="AV32:AW32"/>
    <mergeCell ref="AX32:AY32"/>
    <mergeCell ref="AZ32:BA32"/>
    <mergeCell ref="BB32:BC32"/>
    <mergeCell ref="BD28:BE28"/>
    <mergeCell ref="AP29:AQ29"/>
    <mergeCell ref="AR29:AS29"/>
    <mergeCell ref="AT29:AU29"/>
    <mergeCell ref="AV29:AW29"/>
    <mergeCell ref="AX29:AY29"/>
    <mergeCell ref="AZ29:BA29"/>
    <mergeCell ref="BB29:BC29"/>
    <mergeCell ref="BD29:BE29"/>
    <mergeCell ref="AN26:AN29"/>
    <mergeCell ref="AP26:AQ26"/>
    <mergeCell ref="AR26:AS26"/>
    <mergeCell ref="AT26:AU26"/>
    <mergeCell ref="AV26:AW26"/>
    <mergeCell ref="AX26:AY26"/>
    <mergeCell ref="AZ26:BA26"/>
    <mergeCell ref="BB26:BC26"/>
    <mergeCell ref="BD26:BE26"/>
    <mergeCell ref="AP27:AQ27"/>
    <mergeCell ref="AR27:AS27"/>
    <mergeCell ref="AT27:AU27"/>
    <mergeCell ref="AV27:AW27"/>
    <mergeCell ref="AX27:AY27"/>
    <mergeCell ref="AZ27:BA27"/>
    <mergeCell ref="BB27:BC27"/>
    <mergeCell ref="BD27:BE27"/>
    <mergeCell ref="AP28:AQ28"/>
    <mergeCell ref="AR28:AS28"/>
    <mergeCell ref="AT28:AU28"/>
    <mergeCell ref="AV28:AW28"/>
    <mergeCell ref="AX28:AY28"/>
    <mergeCell ref="AZ28:BA28"/>
    <mergeCell ref="BB28:BC28"/>
    <mergeCell ref="AN24:AN25"/>
    <mergeCell ref="AP24:AQ25"/>
    <mergeCell ref="AR24:BE24"/>
    <mergeCell ref="AR25:AS25"/>
    <mergeCell ref="AT25:AU25"/>
    <mergeCell ref="AV25:AW25"/>
    <mergeCell ref="AX25:AY25"/>
    <mergeCell ref="AZ25:BA25"/>
    <mergeCell ref="BB25:BC25"/>
    <mergeCell ref="BD25:BE25"/>
    <mergeCell ref="AO24:AO25"/>
    <mergeCell ref="AO26:AO29"/>
    <mergeCell ref="AH61:AI61"/>
    <mergeCell ref="AH62:AI62"/>
    <mergeCell ref="AH63:AI63"/>
    <mergeCell ref="AH64:AI64"/>
    <mergeCell ref="AH65:AI65"/>
    <mergeCell ref="AH66:AI66"/>
    <mergeCell ref="AH67:AI67"/>
    <mergeCell ref="AH68:AI68"/>
    <mergeCell ref="AH69:AI69"/>
    <mergeCell ref="AH52:AI52"/>
    <mergeCell ref="AH53:AI53"/>
    <mergeCell ref="AH54:AI54"/>
    <mergeCell ref="AH55:AI55"/>
    <mergeCell ref="AH56:AI56"/>
    <mergeCell ref="AH57:AI57"/>
    <mergeCell ref="AH58:AI58"/>
    <mergeCell ref="AH59:AI59"/>
    <mergeCell ref="AH60:AI60"/>
    <mergeCell ref="AH43:AI43"/>
    <mergeCell ref="AH44:AI44"/>
    <mergeCell ref="AH45:AI45"/>
    <mergeCell ref="AH46:AI46"/>
    <mergeCell ref="AH47:AI47"/>
    <mergeCell ref="AH48:AI48"/>
    <mergeCell ref="AH49:AI49"/>
    <mergeCell ref="AH50:AI50"/>
    <mergeCell ref="AH51:AI51"/>
    <mergeCell ref="AH34:AI34"/>
    <mergeCell ref="AH35:AI35"/>
    <mergeCell ref="AH36:AI36"/>
    <mergeCell ref="AH37:AI37"/>
    <mergeCell ref="AH38:AI38"/>
    <mergeCell ref="AH39:AI39"/>
    <mergeCell ref="AH40:AI40"/>
    <mergeCell ref="AH41:AI41"/>
    <mergeCell ref="AH42:AI42"/>
    <mergeCell ref="AH24:AI25"/>
    <mergeCell ref="AH26:AI26"/>
    <mergeCell ref="AH27:AI27"/>
    <mergeCell ref="AH28:AI28"/>
    <mergeCell ref="AH29:AI29"/>
    <mergeCell ref="AH30:AI30"/>
    <mergeCell ref="AH31:AI31"/>
    <mergeCell ref="AH32:AI32"/>
    <mergeCell ref="AH33:AI33"/>
    <mergeCell ref="AG9:AH9"/>
    <mergeCell ref="AG10:AH10"/>
    <mergeCell ref="AC5:AF5"/>
    <mergeCell ref="AC6:AF6"/>
    <mergeCell ref="AC7:AF7"/>
    <mergeCell ref="AC8:AF8"/>
    <mergeCell ref="AC9:AF9"/>
    <mergeCell ref="AC10:AF10"/>
    <mergeCell ref="AD28:AE28"/>
    <mergeCell ref="AF24:AG25"/>
    <mergeCell ref="AD25:AE25"/>
    <mergeCell ref="AD33:AE33"/>
    <mergeCell ref="AF33:AG33"/>
    <mergeCell ref="AB29:AC29"/>
    <mergeCell ref="AD29:AE29"/>
    <mergeCell ref="AF29:AG29"/>
    <mergeCell ref="AF31:AG31"/>
    <mergeCell ref="N6:O6"/>
    <mergeCell ref="N7:O7"/>
    <mergeCell ref="N8:O8"/>
    <mergeCell ref="N9:O9"/>
    <mergeCell ref="N10:O10"/>
    <mergeCell ref="Q6:R6"/>
    <mergeCell ref="Q7:R7"/>
    <mergeCell ref="Q8:R8"/>
    <mergeCell ref="Q9:R9"/>
    <mergeCell ref="Q10:R10"/>
    <mergeCell ref="Z7:AA7"/>
    <mergeCell ref="Z8:AA8"/>
    <mergeCell ref="Z9:AA9"/>
    <mergeCell ref="AG6:AH6"/>
    <mergeCell ref="AG7:AH7"/>
    <mergeCell ref="AG8:AH8"/>
    <mergeCell ref="B66:C66"/>
    <mergeCell ref="D66:E66"/>
    <mergeCell ref="F66:G66"/>
    <mergeCell ref="H66:I66"/>
    <mergeCell ref="V66:W66"/>
    <mergeCell ref="X66:Y66"/>
    <mergeCell ref="Z66:AA66"/>
    <mergeCell ref="AB66:AC66"/>
    <mergeCell ref="AD66:AE66"/>
    <mergeCell ref="AF66:AG66"/>
    <mergeCell ref="J66:K66"/>
    <mergeCell ref="L66:M66"/>
    <mergeCell ref="N66:O66"/>
    <mergeCell ref="P66:Q66"/>
    <mergeCell ref="R66:S66"/>
    <mergeCell ref="T66:U66"/>
    <mergeCell ref="B69:C69"/>
    <mergeCell ref="D69:E69"/>
    <mergeCell ref="F69:G69"/>
    <mergeCell ref="H69:I69"/>
    <mergeCell ref="J69:K69"/>
    <mergeCell ref="AD68:AE68"/>
    <mergeCell ref="AF68:AG68"/>
    <mergeCell ref="A72:AG72"/>
    <mergeCell ref="A74:D74"/>
    <mergeCell ref="E74:J74"/>
    <mergeCell ref="K74:N74"/>
    <mergeCell ref="O74:R74"/>
    <mergeCell ref="N68:O68"/>
    <mergeCell ref="P68:Q68"/>
    <mergeCell ref="R68:S68"/>
    <mergeCell ref="T68:U68"/>
    <mergeCell ref="V68:W68"/>
    <mergeCell ref="X68:Y68"/>
    <mergeCell ref="L69:M69"/>
    <mergeCell ref="AF69:AG69"/>
    <mergeCell ref="A66:A69"/>
    <mergeCell ref="N69:O69"/>
    <mergeCell ref="P69:Q69"/>
    <mergeCell ref="R69:S69"/>
    <mergeCell ref="T69:U69"/>
    <mergeCell ref="V69:W69"/>
    <mergeCell ref="X69:Y69"/>
    <mergeCell ref="Z69:AA69"/>
    <mergeCell ref="AB69:AC69"/>
    <mergeCell ref="Z67:AA67"/>
    <mergeCell ref="AB67:AC67"/>
    <mergeCell ref="AD67:AE67"/>
    <mergeCell ref="AF67:AG67"/>
    <mergeCell ref="B68:C68"/>
    <mergeCell ref="D68:E68"/>
    <mergeCell ref="F68:G68"/>
    <mergeCell ref="H68:I68"/>
    <mergeCell ref="J68:K68"/>
    <mergeCell ref="L68:M68"/>
    <mergeCell ref="N67:O67"/>
    <mergeCell ref="P67:Q67"/>
    <mergeCell ref="R67:S67"/>
    <mergeCell ref="T67:U67"/>
    <mergeCell ref="V67:W67"/>
    <mergeCell ref="X67:Y67"/>
    <mergeCell ref="B67:C67"/>
    <mergeCell ref="D67:E67"/>
    <mergeCell ref="F67:G67"/>
    <mergeCell ref="H67:I67"/>
    <mergeCell ref="J67:K67"/>
    <mergeCell ref="L67:M67"/>
    <mergeCell ref="Z68:AA68"/>
    <mergeCell ref="AB68:AC68"/>
    <mergeCell ref="B64:C64"/>
    <mergeCell ref="D64:E64"/>
    <mergeCell ref="F64:G64"/>
    <mergeCell ref="H64:I64"/>
    <mergeCell ref="J64:K64"/>
    <mergeCell ref="L63:M63"/>
    <mergeCell ref="N63:O63"/>
    <mergeCell ref="P63:Q63"/>
    <mergeCell ref="R63:S63"/>
    <mergeCell ref="B63:C63"/>
    <mergeCell ref="D63:E63"/>
    <mergeCell ref="F63:G63"/>
    <mergeCell ref="H63:I63"/>
    <mergeCell ref="J63:K63"/>
    <mergeCell ref="X63:Y63"/>
    <mergeCell ref="Z63:AA63"/>
    <mergeCell ref="AB63:AC63"/>
    <mergeCell ref="L64:M64"/>
    <mergeCell ref="N64:O64"/>
    <mergeCell ref="P64:Q64"/>
    <mergeCell ref="R64:S64"/>
    <mergeCell ref="AD63:AE63"/>
    <mergeCell ref="AF63:AG63"/>
    <mergeCell ref="T63:U63"/>
    <mergeCell ref="V63:W63"/>
    <mergeCell ref="X64:Y64"/>
    <mergeCell ref="Z64:AA64"/>
    <mergeCell ref="AB64:AC64"/>
    <mergeCell ref="AD64:AE64"/>
    <mergeCell ref="AF64:AG64"/>
    <mergeCell ref="T64:U64"/>
    <mergeCell ref="V64:W64"/>
    <mergeCell ref="L62:M62"/>
    <mergeCell ref="N62:O62"/>
    <mergeCell ref="P62:Q62"/>
    <mergeCell ref="R62:S62"/>
    <mergeCell ref="AD60:AE60"/>
    <mergeCell ref="AF60:AG60"/>
    <mergeCell ref="B62:C62"/>
    <mergeCell ref="D62:E62"/>
    <mergeCell ref="F62:G62"/>
    <mergeCell ref="H62:I62"/>
    <mergeCell ref="J62:K62"/>
    <mergeCell ref="N60:O60"/>
    <mergeCell ref="P60:Q60"/>
    <mergeCell ref="R60:S60"/>
    <mergeCell ref="T60:U60"/>
    <mergeCell ref="V60:W60"/>
    <mergeCell ref="X60:Y60"/>
    <mergeCell ref="X62:Y62"/>
    <mergeCell ref="Z62:AA62"/>
    <mergeCell ref="AB62:AC62"/>
    <mergeCell ref="AD62:AE62"/>
    <mergeCell ref="AF62:AG62"/>
    <mergeCell ref="T62:U62"/>
    <mergeCell ref="V62:W62"/>
    <mergeCell ref="J61:K61"/>
    <mergeCell ref="L61:M61"/>
    <mergeCell ref="N61:O61"/>
    <mergeCell ref="V61:W61"/>
    <mergeCell ref="X61:Y61"/>
    <mergeCell ref="Z59:AA59"/>
    <mergeCell ref="AB59:AC59"/>
    <mergeCell ref="AD59:AE59"/>
    <mergeCell ref="AF59:AG59"/>
    <mergeCell ref="B60:C60"/>
    <mergeCell ref="D60:E60"/>
    <mergeCell ref="F60:G60"/>
    <mergeCell ref="H60:I60"/>
    <mergeCell ref="J60:K60"/>
    <mergeCell ref="L60:M60"/>
    <mergeCell ref="N59:O59"/>
    <mergeCell ref="P59:Q59"/>
    <mergeCell ref="R59:S59"/>
    <mergeCell ref="T59:U59"/>
    <mergeCell ref="V59:W59"/>
    <mergeCell ref="X59:Y59"/>
    <mergeCell ref="B59:C59"/>
    <mergeCell ref="D59:E59"/>
    <mergeCell ref="F59:G59"/>
    <mergeCell ref="H59:I59"/>
    <mergeCell ref="J59:K59"/>
    <mergeCell ref="L59:M59"/>
    <mergeCell ref="Z60:AA60"/>
    <mergeCell ref="AB60:AC60"/>
    <mergeCell ref="X58:Y58"/>
    <mergeCell ref="Z58:AA58"/>
    <mergeCell ref="AB58:AC58"/>
    <mergeCell ref="AD58:AE58"/>
    <mergeCell ref="AF58:AG58"/>
    <mergeCell ref="J58:K58"/>
    <mergeCell ref="L58:M58"/>
    <mergeCell ref="N58:O58"/>
    <mergeCell ref="P58:Q58"/>
    <mergeCell ref="R58:S58"/>
    <mergeCell ref="T58:U58"/>
    <mergeCell ref="B58:C58"/>
    <mergeCell ref="D58:E58"/>
    <mergeCell ref="F58:G58"/>
    <mergeCell ref="H58:I58"/>
    <mergeCell ref="L56:M56"/>
    <mergeCell ref="N56:O56"/>
    <mergeCell ref="P56:Q56"/>
    <mergeCell ref="R56:S56"/>
    <mergeCell ref="V58:W58"/>
    <mergeCell ref="B57:C57"/>
    <mergeCell ref="D57:E57"/>
    <mergeCell ref="F57:G57"/>
    <mergeCell ref="H57:I57"/>
    <mergeCell ref="J57:K57"/>
    <mergeCell ref="L57:M57"/>
    <mergeCell ref="N57:O57"/>
    <mergeCell ref="P57:Q57"/>
    <mergeCell ref="R57:S57"/>
    <mergeCell ref="T57:U57"/>
    <mergeCell ref="V57:W57"/>
    <mergeCell ref="X57:Y57"/>
    <mergeCell ref="D53:E53"/>
    <mergeCell ref="X55:Y55"/>
    <mergeCell ref="Z55:AA55"/>
    <mergeCell ref="AB55:AC55"/>
    <mergeCell ref="AD55:AE55"/>
    <mergeCell ref="AF55:AG55"/>
    <mergeCell ref="B56:C56"/>
    <mergeCell ref="D56:E56"/>
    <mergeCell ref="F56:G56"/>
    <mergeCell ref="H56:I56"/>
    <mergeCell ref="J56:K56"/>
    <mergeCell ref="L55:M55"/>
    <mergeCell ref="N55:O55"/>
    <mergeCell ref="P55:Q55"/>
    <mergeCell ref="R55:S55"/>
    <mergeCell ref="T55:U55"/>
    <mergeCell ref="V55:W55"/>
    <mergeCell ref="X56:Y56"/>
    <mergeCell ref="Z56:AA56"/>
    <mergeCell ref="AB56:AC56"/>
    <mergeCell ref="AD56:AE56"/>
    <mergeCell ref="AF56:AG56"/>
    <mergeCell ref="T56:U56"/>
    <mergeCell ref="V56:W56"/>
    <mergeCell ref="B55:C55"/>
    <mergeCell ref="J55:K55"/>
    <mergeCell ref="AB52:AC52"/>
    <mergeCell ref="P54:Q54"/>
    <mergeCell ref="R54:S54"/>
    <mergeCell ref="AD52:AE52"/>
    <mergeCell ref="N53:O53"/>
    <mergeCell ref="P53:Q53"/>
    <mergeCell ref="R53:S53"/>
    <mergeCell ref="T53:U53"/>
    <mergeCell ref="V53:W53"/>
    <mergeCell ref="X53:Y53"/>
    <mergeCell ref="Z53:AA53"/>
    <mergeCell ref="AB53:AC53"/>
    <mergeCell ref="AD53:AE53"/>
    <mergeCell ref="AF52:AG52"/>
    <mergeCell ref="B54:C54"/>
    <mergeCell ref="D54:E54"/>
    <mergeCell ref="F54:G54"/>
    <mergeCell ref="H54:I54"/>
    <mergeCell ref="J54:K54"/>
    <mergeCell ref="N52:O52"/>
    <mergeCell ref="P52:Q52"/>
    <mergeCell ref="R52:S52"/>
    <mergeCell ref="T52:U52"/>
    <mergeCell ref="V52:W52"/>
    <mergeCell ref="X52:Y52"/>
    <mergeCell ref="X54:Y54"/>
    <mergeCell ref="Z54:AA54"/>
    <mergeCell ref="AB54:AC54"/>
    <mergeCell ref="AD54:AE54"/>
    <mergeCell ref="AF54:AG54"/>
    <mergeCell ref="T54:U54"/>
    <mergeCell ref="V54:W54"/>
    <mergeCell ref="B48:C48"/>
    <mergeCell ref="D48:E48"/>
    <mergeCell ref="F48:G48"/>
    <mergeCell ref="H48:I48"/>
    <mergeCell ref="J48:K48"/>
    <mergeCell ref="F53:G53"/>
    <mergeCell ref="H53:I53"/>
    <mergeCell ref="J53:K53"/>
    <mergeCell ref="L53:M53"/>
    <mergeCell ref="Z51:AA51"/>
    <mergeCell ref="AB51:AC51"/>
    <mergeCell ref="AD51:AE51"/>
    <mergeCell ref="AF51:AG51"/>
    <mergeCell ref="B52:C52"/>
    <mergeCell ref="D52:E52"/>
    <mergeCell ref="F52:G52"/>
    <mergeCell ref="H52:I52"/>
    <mergeCell ref="J52:K52"/>
    <mergeCell ref="L52:M52"/>
    <mergeCell ref="N51:O51"/>
    <mergeCell ref="P51:Q51"/>
    <mergeCell ref="R51:S51"/>
    <mergeCell ref="T51:U51"/>
    <mergeCell ref="V51:W51"/>
    <mergeCell ref="X51:Y51"/>
    <mergeCell ref="B51:C51"/>
    <mergeCell ref="D51:E51"/>
    <mergeCell ref="F51:G51"/>
    <mergeCell ref="H51:I51"/>
    <mergeCell ref="J51:K51"/>
    <mergeCell ref="L51:M51"/>
    <mergeCell ref="Z52:AA52"/>
    <mergeCell ref="X48:Y48"/>
    <mergeCell ref="Z48:AA48"/>
    <mergeCell ref="AB48:AC48"/>
    <mergeCell ref="AD48:AE48"/>
    <mergeCell ref="AF48:AG48"/>
    <mergeCell ref="T48:U48"/>
    <mergeCell ref="V48:W48"/>
    <mergeCell ref="B47:C47"/>
    <mergeCell ref="D47:E47"/>
    <mergeCell ref="F47:G47"/>
    <mergeCell ref="H47:I47"/>
    <mergeCell ref="J47:K47"/>
    <mergeCell ref="X50:Y50"/>
    <mergeCell ref="Z50:AA50"/>
    <mergeCell ref="AB50:AC50"/>
    <mergeCell ref="AD50:AE50"/>
    <mergeCell ref="AF50:AG50"/>
    <mergeCell ref="J50:K50"/>
    <mergeCell ref="L50:M50"/>
    <mergeCell ref="N50:O50"/>
    <mergeCell ref="P50:Q50"/>
    <mergeCell ref="R50:S50"/>
    <mergeCell ref="T50:U50"/>
    <mergeCell ref="B50:C50"/>
    <mergeCell ref="D50:E50"/>
    <mergeCell ref="F50:G50"/>
    <mergeCell ref="H50:I50"/>
    <mergeCell ref="L48:M48"/>
    <mergeCell ref="N48:O48"/>
    <mergeCell ref="P48:Q48"/>
    <mergeCell ref="R48:S48"/>
    <mergeCell ref="V50:W50"/>
    <mergeCell ref="H46:I46"/>
    <mergeCell ref="J46:K46"/>
    <mergeCell ref="N44:O44"/>
    <mergeCell ref="P44:Q44"/>
    <mergeCell ref="R44:S44"/>
    <mergeCell ref="T44:U44"/>
    <mergeCell ref="V44:W44"/>
    <mergeCell ref="X44:Y44"/>
    <mergeCell ref="X46:Y46"/>
    <mergeCell ref="Z46:AA46"/>
    <mergeCell ref="AB46:AC46"/>
    <mergeCell ref="AD46:AE46"/>
    <mergeCell ref="AF46:AG46"/>
    <mergeCell ref="T46:U46"/>
    <mergeCell ref="V46:W46"/>
    <mergeCell ref="V45:W45"/>
    <mergeCell ref="AF47:AG47"/>
    <mergeCell ref="L47:M47"/>
    <mergeCell ref="N47:O47"/>
    <mergeCell ref="P47:Q47"/>
    <mergeCell ref="R47:S47"/>
    <mergeCell ref="T47:U47"/>
    <mergeCell ref="V47:W47"/>
    <mergeCell ref="Z43:AA43"/>
    <mergeCell ref="AB43:AC43"/>
    <mergeCell ref="AD43:AE43"/>
    <mergeCell ref="AF43:AG43"/>
    <mergeCell ref="B44:C44"/>
    <mergeCell ref="D44:E44"/>
    <mergeCell ref="F44:G44"/>
    <mergeCell ref="H44:I44"/>
    <mergeCell ref="J44:K44"/>
    <mergeCell ref="L44:M44"/>
    <mergeCell ref="N43:O43"/>
    <mergeCell ref="P43:Q43"/>
    <mergeCell ref="R43:S43"/>
    <mergeCell ref="T43:U43"/>
    <mergeCell ref="V43:W43"/>
    <mergeCell ref="X43:Y43"/>
    <mergeCell ref="B43:C43"/>
    <mergeCell ref="D43:E43"/>
    <mergeCell ref="F43:G43"/>
    <mergeCell ref="H43:I43"/>
    <mergeCell ref="J43:K43"/>
    <mergeCell ref="L43:M43"/>
    <mergeCell ref="Z44:AA44"/>
    <mergeCell ref="AB44:AC44"/>
    <mergeCell ref="AD44:AE44"/>
    <mergeCell ref="AF44:AG44"/>
    <mergeCell ref="X42:Y42"/>
    <mergeCell ref="Z42:AA42"/>
    <mergeCell ref="AB42:AC42"/>
    <mergeCell ref="AD42:AE42"/>
    <mergeCell ref="AF42:AG42"/>
    <mergeCell ref="J42:K42"/>
    <mergeCell ref="L42:M42"/>
    <mergeCell ref="N42:O42"/>
    <mergeCell ref="P42:Q42"/>
    <mergeCell ref="R42:S42"/>
    <mergeCell ref="T42:U42"/>
    <mergeCell ref="B42:C42"/>
    <mergeCell ref="D42:E42"/>
    <mergeCell ref="F42:G42"/>
    <mergeCell ref="H42:I42"/>
    <mergeCell ref="L40:M40"/>
    <mergeCell ref="N40:O40"/>
    <mergeCell ref="P40:Q40"/>
    <mergeCell ref="R40:S40"/>
    <mergeCell ref="V42:W42"/>
    <mergeCell ref="B41:C41"/>
    <mergeCell ref="D41:E41"/>
    <mergeCell ref="F41:G41"/>
    <mergeCell ref="H41:I41"/>
    <mergeCell ref="J41:K41"/>
    <mergeCell ref="L41:M41"/>
    <mergeCell ref="N41:O41"/>
    <mergeCell ref="P41:Q41"/>
    <mergeCell ref="R41:S41"/>
    <mergeCell ref="T41:U41"/>
    <mergeCell ref="V41:W41"/>
    <mergeCell ref="X41:Y41"/>
    <mergeCell ref="V40:W40"/>
    <mergeCell ref="B39:C39"/>
    <mergeCell ref="J39:K39"/>
    <mergeCell ref="X39:Y39"/>
    <mergeCell ref="N36:O36"/>
    <mergeCell ref="P36:Q36"/>
    <mergeCell ref="R36:S36"/>
    <mergeCell ref="T36:U36"/>
    <mergeCell ref="V36:W36"/>
    <mergeCell ref="X36:Y36"/>
    <mergeCell ref="X38:Y38"/>
    <mergeCell ref="Z38:AA38"/>
    <mergeCell ref="AB38:AC38"/>
    <mergeCell ref="AD38:AE38"/>
    <mergeCell ref="AF38:AG38"/>
    <mergeCell ref="T38:U38"/>
    <mergeCell ref="V38:W38"/>
    <mergeCell ref="B36:C36"/>
    <mergeCell ref="N38:O38"/>
    <mergeCell ref="P38:Q38"/>
    <mergeCell ref="R38:S38"/>
    <mergeCell ref="F36:G36"/>
    <mergeCell ref="H36:I36"/>
    <mergeCell ref="AF37:AG37"/>
    <mergeCell ref="J36:K36"/>
    <mergeCell ref="L36:M36"/>
    <mergeCell ref="V37:W37"/>
    <mergeCell ref="X37:Y37"/>
    <mergeCell ref="F37:G37"/>
    <mergeCell ref="H37:I37"/>
    <mergeCell ref="J37:K37"/>
    <mergeCell ref="L37:M37"/>
    <mergeCell ref="Z39:AA39"/>
    <mergeCell ref="AB39:AC39"/>
    <mergeCell ref="AD39:AE39"/>
    <mergeCell ref="AF39:AG39"/>
    <mergeCell ref="L39:M39"/>
    <mergeCell ref="N39:O39"/>
    <mergeCell ref="P39:Q39"/>
    <mergeCell ref="R39:S39"/>
    <mergeCell ref="T39:U39"/>
    <mergeCell ref="V39:W39"/>
    <mergeCell ref="Z36:AA36"/>
    <mergeCell ref="AB36:AC36"/>
    <mergeCell ref="AD36:AE36"/>
    <mergeCell ref="AF36:AG36"/>
    <mergeCell ref="AF34:AG34"/>
    <mergeCell ref="B35:C35"/>
    <mergeCell ref="D35:E35"/>
    <mergeCell ref="F35:G35"/>
    <mergeCell ref="H35:I35"/>
    <mergeCell ref="J35:K35"/>
    <mergeCell ref="L35:M35"/>
    <mergeCell ref="N34:O34"/>
    <mergeCell ref="P34:Q34"/>
    <mergeCell ref="R34:S34"/>
    <mergeCell ref="T34:U34"/>
    <mergeCell ref="V34:W34"/>
    <mergeCell ref="X34:Y34"/>
    <mergeCell ref="Z35:AA35"/>
    <mergeCell ref="AB35:AC35"/>
    <mergeCell ref="AD35:AE35"/>
    <mergeCell ref="AF35:AG35"/>
    <mergeCell ref="N35:O35"/>
    <mergeCell ref="P35:Q35"/>
    <mergeCell ref="R35:S35"/>
    <mergeCell ref="T35:U35"/>
    <mergeCell ref="Z34:AA34"/>
    <mergeCell ref="H34:I34"/>
    <mergeCell ref="J34:K34"/>
    <mergeCell ref="X35:Y35"/>
    <mergeCell ref="V35:W35"/>
    <mergeCell ref="Z33:AA33"/>
    <mergeCell ref="X32:Y32"/>
    <mergeCell ref="Z32:AA32"/>
    <mergeCell ref="N33:O33"/>
    <mergeCell ref="P33:Q33"/>
    <mergeCell ref="R33:S33"/>
    <mergeCell ref="L33:M33"/>
    <mergeCell ref="N31:O31"/>
    <mergeCell ref="AB31:AC31"/>
    <mergeCell ref="B30:C30"/>
    <mergeCell ref="D30:E30"/>
    <mergeCell ref="F30:G30"/>
    <mergeCell ref="H30:I30"/>
    <mergeCell ref="J30:K30"/>
    <mergeCell ref="L30:M30"/>
    <mergeCell ref="N30:O30"/>
    <mergeCell ref="B31:C31"/>
    <mergeCell ref="P30:Q30"/>
    <mergeCell ref="R30:S30"/>
    <mergeCell ref="T30:U30"/>
    <mergeCell ref="V30:W30"/>
    <mergeCell ref="X30:Y30"/>
    <mergeCell ref="Z30:AA30"/>
    <mergeCell ref="D31:E31"/>
    <mergeCell ref="F31:G31"/>
    <mergeCell ref="H31:I31"/>
    <mergeCell ref="J31:K31"/>
    <mergeCell ref="B32:C32"/>
    <mergeCell ref="D32:E32"/>
    <mergeCell ref="F32:G32"/>
    <mergeCell ref="H32:I32"/>
    <mergeCell ref="J32:K32"/>
    <mergeCell ref="L32:M32"/>
    <mergeCell ref="N32:O32"/>
    <mergeCell ref="P31:Q31"/>
    <mergeCell ref="R31:S31"/>
    <mergeCell ref="T31:U31"/>
    <mergeCell ref="V31:W31"/>
    <mergeCell ref="X31:Y31"/>
    <mergeCell ref="Z31:AA31"/>
    <mergeCell ref="AB32:AC32"/>
    <mergeCell ref="AD32:AE32"/>
    <mergeCell ref="AF32:AG32"/>
    <mergeCell ref="T32:U32"/>
    <mergeCell ref="V32:W32"/>
    <mergeCell ref="L31:M31"/>
    <mergeCell ref="P32:Q32"/>
    <mergeCell ref="R32:S32"/>
    <mergeCell ref="A24:A25"/>
    <mergeCell ref="B24:C25"/>
    <mergeCell ref="D24:Q24"/>
    <mergeCell ref="AD26:AE26"/>
    <mergeCell ref="AF26:AG26"/>
    <mergeCell ref="B27:C27"/>
    <mergeCell ref="D27:E27"/>
    <mergeCell ref="F27:G27"/>
    <mergeCell ref="H27:I27"/>
    <mergeCell ref="J27:K27"/>
    <mergeCell ref="L27:M27"/>
    <mergeCell ref="N27:O27"/>
    <mergeCell ref="P27:Q27"/>
    <mergeCell ref="R26:S26"/>
    <mergeCell ref="T26:U26"/>
    <mergeCell ref="V26:W26"/>
    <mergeCell ref="X26:Y26"/>
    <mergeCell ref="Z26:AA26"/>
    <mergeCell ref="AB26:AC26"/>
    <mergeCell ref="AD27:AE27"/>
    <mergeCell ref="AF27:AG27"/>
    <mergeCell ref="R27:S27"/>
    <mergeCell ref="P26:Q26"/>
    <mergeCell ref="T27:U27"/>
    <mergeCell ref="A26:A29"/>
    <mergeCell ref="B29:C29"/>
    <mergeCell ref="D29:E29"/>
    <mergeCell ref="V27:W27"/>
    <mergeCell ref="X27:Y27"/>
    <mergeCell ref="Z27:AA27"/>
    <mergeCell ref="AB27:AC27"/>
    <mergeCell ref="B26:C26"/>
    <mergeCell ref="J26:K26"/>
    <mergeCell ref="L26:M26"/>
    <mergeCell ref="N26:O26"/>
    <mergeCell ref="B28:C28"/>
    <mergeCell ref="D28:E28"/>
    <mergeCell ref="F28:G28"/>
    <mergeCell ref="H28:I28"/>
    <mergeCell ref="J28:K28"/>
    <mergeCell ref="L28:M28"/>
    <mergeCell ref="N28:O28"/>
    <mergeCell ref="P28:Q28"/>
    <mergeCell ref="X29:Y29"/>
    <mergeCell ref="Z29:AA29"/>
    <mergeCell ref="B15:D15"/>
    <mergeCell ref="U11:V11"/>
    <mergeCell ref="Q16:R16"/>
    <mergeCell ref="Q17:R17"/>
    <mergeCell ref="Y17:Z17"/>
    <mergeCell ref="D25:E25"/>
    <mergeCell ref="F25:G25"/>
    <mergeCell ref="H25:I25"/>
    <mergeCell ref="J25:K25"/>
    <mergeCell ref="L25:M25"/>
    <mergeCell ref="N25:O25"/>
    <mergeCell ref="P25:Q25"/>
    <mergeCell ref="R25:S25"/>
    <mergeCell ref="T25:U25"/>
    <mergeCell ref="R24:AE24"/>
    <mergeCell ref="V25:W25"/>
    <mergeCell ref="X25:Y25"/>
    <mergeCell ref="A19:D19"/>
    <mergeCell ref="E19:F19"/>
    <mergeCell ref="AH1:AI1"/>
    <mergeCell ref="E4:F5"/>
    <mergeCell ref="G4:H5"/>
    <mergeCell ref="I4:I5"/>
    <mergeCell ref="M4:M5"/>
    <mergeCell ref="J4:J5"/>
    <mergeCell ref="P4:P5"/>
    <mergeCell ref="S4:S5"/>
    <mergeCell ref="U4:V4"/>
    <mergeCell ref="W4:X4"/>
    <mergeCell ref="Y4:AA4"/>
    <mergeCell ref="A1:AE1"/>
    <mergeCell ref="AC4:AF4"/>
    <mergeCell ref="AG4:AH4"/>
    <mergeCell ref="AG5:AH5"/>
    <mergeCell ref="N4:O5"/>
    <mergeCell ref="Q4:R5"/>
    <mergeCell ref="A4:D5"/>
    <mergeCell ref="K4:L5"/>
    <mergeCell ref="K6:L6"/>
    <mergeCell ref="U16:X16"/>
    <mergeCell ref="U17:X17"/>
    <mergeCell ref="U21:X21"/>
    <mergeCell ref="Y21:Z21"/>
    <mergeCell ref="AD31:AE31"/>
    <mergeCell ref="AF28:AG28"/>
    <mergeCell ref="R28:S28"/>
    <mergeCell ref="T28:U28"/>
    <mergeCell ref="V28:W28"/>
    <mergeCell ref="X28:Y28"/>
    <mergeCell ref="Z28:AA28"/>
    <mergeCell ref="AB28:AC28"/>
    <mergeCell ref="AB30:AC30"/>
    <mergeCell ref="AD30:AE30"/>
    <mergeCell ref="AF30:AG30"/>
    <mergeCell ref="T33:U33"/>
    <mergeCell ref="V33:W33"/>
    <mergeCell ref="X33:Y33"/>
    <mergeCell ref="J29:K29"/>
    <mergeCell ref="L29:M29"/>
    <mergeCell ref="W8:X8"/>
    <mergeCell ref="K7:L7"/>
    <mergeCell ref="Z25:AA25"/>
    <mergeCell ref="AB25:AC25"/>
    <mergeCell ref="Y14:Z14"/>
    <mergeCell ref="N15:O15"/>
    <mergeCell ref="Q15:R15"/>
    <mergeCell ref="U15:X15"/>
    <mergeCell ref="U14:X14"/>
    <mergeCell ref="N11:O11"/>
    <mergeCell ref="N12:O12"/>
    <mergeCell ref="U9:V9"/>
    <mergeCell ref="W9:X9"/>
    <mergeCell ref="AB33:AC33"/>
    <mergeCell ref="F29:G29"/>
    <mergeCell ref="H29:I29"/>
    <mergeCell ref="P29:Q29"/>
    <mergeCell ref="N29:O29"/>
    <mergeCell ref="R29:S29"/>
    <mergeCell ref="T29:U29"/>
    <mergeCell ref="V29:W29"/>
    <mergeCell ref="Z11:AA11"/>
    <mergeCell ref="Z10:AA10"/>
    <mergeCell ref="Y16:Z16"/>
    <mergeCell ref="E16:F16"/>
    <mergeCell ref="G16:H16"/>
    <mergeCell ref="Y15:Z15"/>
    <mergeCell ref="N16:O16"/>
    <mergeCell ref="N17:O17"/>
    <mergeCell ref="E10:F10"/>
    <mergeCell ref="G15:H15"/>
    <mergeCell ref="E14:F14"/>
    <mergeCell ref="E15:F15"/>
    <mergeCell ref="G14:H14"/>
    <mergeCell ref="N13:O13"/>
    <mergeCell ref="N14:O14"/>
    <mergeCell ref="Q11:R11"/>
    <mergeCell ref="Q12:R12"/>
    <mergeCell ref="Q13:R13"/>
    <mergeCell ref="Q14:R14"/>
    <mergeCell ref="D26:E26"/>
    <mergeCell ref="F26:G26"/>
    <mergeCell ref="H26:I26"/>
    <mergeCell ref="Z41:AA41"/>
    <mergeCell ref="AB41:AC41"/>
    <mergeCell ref="AD41:AE41"/>
    <mergeCell ref="AF41:AG41"/>
    <mergeCell ref="B37:C37"/>
    <mergeCell ref="D39:E39"/>
    <mergeCell ref="F39:G39"/>
    <mergeCell ref="H39:I39"/>
    <mergeCell ref="B40:C40"/>
    <mergeCell ref="D40:E40"/>
    <mergeCell ref="F40:G40"/>
    <mergeCell ref="H40:I40"/>
    <mergeCell ref="J40:K40"/>
    <mergeCell ref="X40:Y40"/>
    <mergeCell ref="Z40:AA40"/>
    <mergeCell ref="AB40:AC40"/>
    <mergeCell ref="AD40:AE40"/>
    <mergeCell ref="AF40:AG40"/>
    <mergeCell ref="T40:U40"/>
    <mergeCell ref="B38:C38"/>
    <mergeCell ref="D38:E38"/>
    <mergeCell ref="F38:G38"/>
    <mergeCell ref="H38:I38"/>
    <mergeCell ref="J38:K38"/>
    <mergeCell ref="N37:O37"/>
    <mergeCell ref="P37:Q37"/>
    <mergeCell ref="R37:S37"/>
    <mergeCell ref="T37:U37"/>
    <mergeCell ref="D37:E37"/>
    <mergeCell ref="Z37:AA37"/>
    <mergeCell ref="AB37:AC37"/>
    <mergeCell ref="L38:M38"/>
    <mergeCell ref="V49:W49"/>
    <mergeCell ref="X49:Y49"/>
    <mergeCell ref="Z49:AA49"/>
    <mergeCell ref="AB49:AC49"/>
    <mergeCell ref="AD49:AE49"/>
    <mergeCell ref="AF49:AG49"/>
    <mergeCell ref="B45:C45"/>
    <mergeCell ref="D45:E45"/>
    <mergeCell ref="F45:G45"/>
    <mergeCell ref="H45:I45"/>
    <mergeCell ref="AF53:AG53"/>
    <mergeCell ref="L46:M46"/>
    <mergeCell ref="X45:Y45"/>
    <mergeCell ref="Z45:AA45"/>
    <mergeCell ref="AB45:AC45"/>
    <mergeCell ref="AD45:AE45"/>
    <mergeCell ref="J45:K45"/>
    <mergeCell ref="L45:M45"/>
    <mergeCell ref="N46:O46"/>
    <mergeCell ref="P46:Q46"/>
    <mergeCell ref="R46:S46"/>
    <mergeCell ref="N45:O45"/>
    <mergeCell ref="P45:Q45"/>
    <mergeCell ref="R45:S45"/>
    <mergeCell ref="X47:Y47"/>
    <mergeCell ref="Z47:AA47"/>
    <mergeCell ref="AB47:AC47"/>
    <mergeCell ref="AD47:AE47"/>
    <mergeCell ref="T45:U45"/>
    <mergeCell ref="B46:C46"/>
    <mergeCell ref="D46:E46"/>
    <mergeCell ref="F46:G46"/>
    <mergeCell ref="AF57:AG57"/>
    <mergeCell ref="B53:C53"/>
    <mergeCell ref="D55:E55"/>
    <mergeCell ref="F55:G55"/>
    <mergeCell ref="H55:I55"/>
    <mergeCell ref="L34:M34"/>
    <mergeCell ref="AB34:AC34"/>
    <mergeCell ref="AD34:AE34"/>
    <mergeCell ref="AF61:AG61"/>
    <mergeCell ref="B65:C65"/>
    <mergeCell ref="D65:E65"/>
    <mergeCell ref="F65:G65"/>
    <mergeCell ref="H65:I65"/>
    <mergeCell ref="J65:K65"/>
    <mergeCell ref="L65:M65"/>
    <mergeCell ref="N65:O65"/>
    <mergeCell ref="P65:Q65"/>
    <mergeCell ref="R65:S65"/>
    <mergeCell ref="T65:U65"/>
    <mergeCell ref="V65:W65"/>
    <mergeCell ref="X65:Y65"/>
    <mergeCell ref="Z65:AA65"/>
    <mergeCell ref="AB65:AC65"/>
    <mergeCell ref="AD65:AE65"/>
    <mergeCell ref="AF65:AG65"/>
    <mergeCell ref="B61:C61"/>
    <mergeCell ref="D61:E61"/>
    <mergeCell ref="F61:G61"/>
    <mergeCell ref="H61:I61"/>
    <mergeCell ref="L54:M54"/>
    <mergeCell ref="N54:O54"/>
    <mergeCell ref="AF45:AG45"/>
    <mergeCell ref="AD69:AE69"/>
    <mergeCell ref="A62:A65"/>
    <mergeCell ref="A58:A61"/>
    <mergeCell ref="A54:A57"/>
    <mergeCell ref="A50:A53"/>
    <mergeCell ref="A46:A49"/>
    <mergeCell ref="A42:A45"/>
    <mergeCell ref="A38:A41"/>
    <mergeCell ref="A34:A37"/>
    <mergeCell ref="Z61:AA61"/>
    <mergeCell ref="AB61:AC61"/>
    <mergeCell ref="AD61:AE61"/>
    <mergeCell ref="P61:Q61"/>
    <mergeCell ref="R61:S61"/>
    <mergeCell ref="AD37:AE37"/>
    <mergeCell ref="D36:E36"/>
    <mergeCell ref="B34:C34"/>
    <mergeCell ref="D34:E34"/>
    <mergeCell ref="F34:G34"/>
    <mergeCell ref="Z57:AA57"/>
    <mergeCell ref="AB57:AC57"/>
    <mergeCell ref="AD57:AE57"/>
    <mergeCell ref="B49:C49"/>
    <mergeCell ref="D49:E49"/>
    <mergeCell ref="F49:G49"/>
    <mergeCell ref="H49:I49"/>
    <mergeCell ref="J49:K49"/>
    <mergeCell ref="L49:M49"/>
    <mergeCell ref="N49:O49"/>
    <mergeCell ref="P49:Q49"/>
    <mergeCell ref="R49:S49"/>
    <mergeCell ref="T49:U49"/>
    <mergeCell ref="E6:F6"/>
    <mergeCell ref="G6:H6"/>
    <mergeCell ref="E7:F7"/>
    <mergeCell ref="A30:A33"/>
    <mergeCell ref="T61:U61"/>
    <mergeCell ref="B6:D6"/>
    <mergeCell ref="A17:D17"/>
    <mergeCell ref="K15:L15"/>
    <mergeCell ref="K16:L16"/>
    <mergeCell ref="K17:L17"/>
    <mergeCell ref="B16:D16"/>
    <mergeCell ref="B33:C33"/>
    <mergeCell ref="D33:E33"/>
    <mergeCell ref="F33:G33"/>
    <mergeCell ref="H33:I33"/>
    <mergeCell ref="J33:K33"/>
    <mergeCell ref="E17:F17"/>
    <mergeCell ref="G17:H17"/>
    <mergeCell ref="U8:V8"/>
    <mergeCell ref="U10:V10"/>
    <mergeCell ref="B7:D7"/>
    <mergeCell ref="E11:F11"/>
    <mergeCell ref="G11:H11"/>
    <mergeCell ref="G7:H7"/>
    <mergeCell ref="G13:H13"/>
    <mergeCell ref="K8:L8"/>
    <mergeCell ref="K9:L9"/>
    <mergeCell ref="K10:L10"/>
    <mergeCell ref="K11:L11"/>
    <mergeCell ref="K12:L12"/>
    <mergeCell ref="K13:L13"/>
    <mergeCell ref="K14:L14"/>
    <mergeCell ref="G19:H19"/>
    <mergeCell ref="K19:L19"/>
    <mergeCell ref="N19:O19"/>
    <mergeCell ref="Q19:R19"/>
    <mergeCell ref="B10:D10"/>
    <mergeCell ref="B11:D11"/>
    <mergeCell ref="E12:F12"/>
    <mergeCell ref="G12:H12"/>
    <mergeCell ref="E13:F13"/>
    <mergeCell ref="B8:D8"/>
    <mergeCell ref="E8:F8"/>
    <mergeCell ref="G8:H8"/>
    <mergeCell ref="B14:D14"/>
    <mergeCell ref="G10:H10"/>
    <mergeCell ref="B12:D12"/>
    <mergeCell ref="B13:D13"/>
    <mergeCell ref="B9:D9"/>
    <mergeCell ref="E9:F9"/>
    <mergeCell ref="G9:H9"/>
  </mergeCells>
  <phoneticPr fontId="5"/>
  <printOptions horizontalCentered="1" verticalCentered="1"/>
  <pageMargins left="0.59055118110236227" right="0.59055118110236227" top="0.59055118110236227" bottom="0.59055118110236227" header="0.31496062992125984" footer="0.31496062992125984"/>
  <pageSetup paperSize="8" scale="5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X58"/>
  <sheetViews>
    <sheetView view="pageBreakPreview" topLeftCell="A13" zoomScaleNormal="70" zoomScaleSheetLayoutView="100" workbookViewId="0">
      <selection activeCell="T21" sqref="T21"/>
    </sheetView>
  </sheetViews>
  <sheetFormatPr defaultRowHeight="13.5"/>
  <cols>
    <col min="1" max="18" width="5.375" customWidth="1"/>
    <col min="19" max="19" width="3.625" customWidth="1"/>
    <col min="20" max="20" width="2.875" customWidth="1"/>
    <col min="21" max="21" width="3.625" customWidth="1"/>
    <col min="22" max="22" width="2.875" customWidth="1"/>
    <col min="23" max="23" width="3.625" customWidth="1"/>
    <col min="24" max="24" width="3.375" customWidth="1"/>
    <col min="257" max="258" width="3.625" customWidth="1"/>
    <col min="259" max="259" width="6.875" customWidth="1"/>
    <col min="260" max="260" width="4.125" customWidth="1"/>
    <col min="261" max="261" width="3.75" customWidth="1"/>
    <col min="262" max="262" width="2.875" customWidth="1"/>
    <col min="263" max="263" width="3.625" customWidth="1"/>
    <col min="264" max="264" width="2.875" customWidth="1"/>
    <col min="265" max="265" width="3.625" customWidth="1"/>
    <col min="266" max="266" width="2.875" customWidth="1"/>
    <col min="267" max="267" width="3.625" customWidth="1"/>
    <col min="268" max="268" width="2.875" customWidth="1"/>
    <col min="269" max="269" width="4.125" customWidth="1"/>
    <col min="270" max="270" width="4.625" customWidth="1"/>
    <col min="271" max="271" width="3.625" customWidth="1"/>
    <col min="272" max="272" width="2.875" customWidth="1"/>
    <col min="273" max="273" width="3.625" customWidth="1"/>
    <col min="274" max="274" width="2.875" customWidth="1"/>
    <col min="275" max="275" width="3.625" customWidth="1"/>
    <col min="276" max="276" width="2.875" customWidth="1"/>
    <col min="277" max="277" width="3.625" customWidth="1"/>
    <col min="278" max="278" width="2.875" customWidth="1"/>
    <col min="279" max="279" width="3.625" customWidth="1"/>
    <col min="280" max="280" width="3.375" customWidth="1"/>
    <col min="513" max="514" width="3.625" customWidth="1"/>
    <col min="515" max="515" width="6.875" customWidth="1"/>
    <col min="516" max="516" width="4.125" customWidth="1"/>
    <col min="517" max="517" width="3.75" customWidth="1"/>
    <col min="518" max="518" width="2.875" customWidth="1"/>
    <col min="519" max="519" width="3.625" customWidth="1"/>
    <col min="520" max="520" width="2.875" customWidth="1"/>
    <col min="521" max="521" width="3.625" customWidth="1"/>
    <col min="522" max="522" width="2.875" customWidth="1"/>
    <col min="523" max="523" width="3.625" customWidth="1"/>
    <col min="524" max="524" width="2.875" customWidth="1"/>
    <col min="525" max="525" width="4.125" customWidth="1"/>
    <col min="526" max="526" width="4.625" customWidth="1"/>
    <col min="527" max="527" width="3.625" customWidth="1"/>
    <col min="528" max="528" width="2.875" customWidth="1"/>
    <col min="529" max="529" width="3.625" customWidth="1"/>
    <col min="530" max="530" width="2.875" customWidth="1"/>
    <col min="531" max="531" width="3.625" customWidth="1"/>
    <col min="532" max="532" width="2.875" customWidth="1"/>
    <col min="533" max="533" width="3.625" customWidth="1"/>
    <col min="534" max="534" width="2.875" customWidth="1"/>
    <col min="535" max="535" width="3.625" customWidth="1"/>
    <col min="536" max="536" width="3.375" customWidth="1"/>
    <col min="769" max="770" width="3.625" customWidth="1"/>
    <col min="771" max="771" width="6.875" customWidth="1"/>
    <col min="772" max="772" width="4.125" customWidth="1"/>
    <col min="773" max="773" width="3.75" customWidth="1"/>
    <col min="774" max="774" width="2.875" customWidth="1"/>
    <col min="775" max="775" width="3.625" customWidth="1"/>
    <col min="776" max="776" width="2.875" customWidth="1"/>
    <col min="777" max="777" width="3.625" customWidth="1"/>
    <col min="778" max="778" width="2.875" customWidth="1"/>
    <col min="779" max="779" width="3.625" customWidth="1"/>
    <col min="780" max="780" width="2.875" customWidth="1"/>
    <col min="781" max="781" width="4.125" customWidth="1"/>
    <col min="782" max="782" width="4.625" customWidth="1"/>
    <col min="783" max="783" width="3.625" customWidth="1"/>
    <col min="784" max="784" width="2.875" customWidth="1"/>
    <col min="785" max="785" width="3.625" customWidth="1"/>
    <col min="786" max="786" width="2.875" customWidth="1"/>
    <col min="787" max="787" width="3.625" customWidth="1"/>
    <col min="788" max="788" width="2.875" customWidth="1"/>
    <col min="789" max="789" width="3.625" customWidth="1"/>
    <col min="790" max="790" width="2.875" customWidth="1"/>
    <col min="791" max="791" width="3.625" customWidth="1"/>
    <col min="792" max="792" width="3.375" customWidth="1"/>
    <col min="1025" max="1026" width="3.625" customWidth="1"/>
    <col min="1027" max="1027" width="6.875" customWidth="1"/>
    <col min="1028" max="1028" width="4.125" customWidth="1"/>
    <col min="1029" max="1029" width="3.75" customWidth="1"/>
    <col min="1030" max="1030" width="2.875" customWidth="1"/>
    <col min="1031" max="1031" width="3.625" customWidth="1"/>
    <col min="1032" max="1032" width="2.875" customWidth="1"/>
    <col min="1033" max="1033" width="3.625" customWidth="1"/>
    <col min="1034" max="1034" width="2.875" customWidth="1"/>
    <col min="1035" max="1035" width="3.625" customWidth="1"/>
    <col min="1036" max="1036" width="2.875" customWidth="1"/>
    <col min="1037" max="1037" width="4.125" customWidth="1"/>
    <col min="1038" max="1038" width="4.625" customWidth="1"/>
    <col min="1039" max="1039" width="3.625" customWidth="1"/>
    <col min="1040" max="1040" width="2.875" customWidth="1"/>
    <col min="1041" max="1041" width="3.625" customWidth="1"/>
    <col min="1042" max="1042" width="2.875" customWidth="1"/>
    <col min="1043" max="1043" width="3.625" customWidth="1"/>
    <col min="1044" max="1044" width="2.875" customWidth="1"/>
    <col min="1045" max="1045" width="3.625" customWidth="1"/>
    <col min="1046" max="1046" width="2.875" customWidth="1"/>
    <col min="1047" max="1047" width="3.625" customWidth="1"/>
    <col min="1048" max="1048" width="3.375" customWidth="1"/>
    <col min="1281" max="1282" width="3.625" customWidth="1"/>
    <col min="1283" max="1283" width="6.875" customWidth="1"/>
    <col min="1284" max="1284" width="4.125" customWidth="1"/>
    <col min="1285" max="1285" width="3.75" customWidth="1"/>
    <col min="1286" max="1286" width="2.875" customWidth="1"/>
    <col min="1287" max="1287" width="3.625" customWidth="1"/>
    <col min="1288" max="1288" width="2.875" customWidth="1"/>
    <col min="1289" max="1289" width="3.625" customWidth="1"/>
    <col min="1290" max="1290" width="2.875" customWidth="1"/>
    <col min="1291" max="1291" width="3.625" customWidth="1"/>
    <col min="1292" max="1292" width="2.875" customWidth="1"/>
    <col min="1293" max="1293" width="4.125" customWidth="1"/>
    <col min="1294" max="1294" width="4.625" customWidth="1"/>
    <col min="1295" max="1295" width="3.625" customWidth="1"/>
    <col min="1296" max="1296" width="2.875" customWidth="1"/>
    <col min="1297" max="1297" width="3.625" customWidth="1"/>
    <col min="1298" max="1298" width="2.875" customWidth="1"/>
    <col min="1299" max="1299" width="3.625" customWidth="1"/>
    <col min="1300" max="1300" width="2.875" customWidth="1"/>
    <col min="1301" max="1301" width="3.625" customWidth="1"/>
    <col min="1302" max="1302" width="2.875" customWidth="1"/>
    <col min="1303" max="1303" width="3.625" customWidth="1"/>
    <col min="1304" max="1304" width="3.375" customWidth="1"/>
    <col min="1537" max="1538" width="3.625" customWidth="1"/>
    <col min="1539" max="1539" width="6.875" customWidth="1"/>
    <col min="1540" max="1540" width="4.125" customWidth="1"/>
    <col min="1541" max="1541" width="3.75" customWidth="1"/>
    <col min="1542" max="1542" width="2.875" customWidth="1"/>
    <col min="1543" max="1543" width="3.625" customWidth="1"/>
    <col min="1544" max="1544" width="2.875" customWidth="1"/>
    <col min="1545" max="1545" width="3.625" customWidth="1"/>
    <col min="1546" max="1546" width="2.875" customWidth="1"/>
    <col min="1547" max="1547" width="3.625" customWidth="1"/>
    <col min="1548" max="1548" width="2.875" customWidth="1"/>
    <col min="1549" max="1549" width="4.125" customWidth="1"/>
    <col min="1550" max="1550" width="4.625" customWidth="1"/>
    <col min="1551" max="1551" width="3.625" customWidth="1"/>
    <col min="1552" max="1552" width="2.875" customWidth="1"/>
    <col min="1553" max="1553" width="3.625" customWidth="1"/>
    <col min="1554" max="1554" width="2.875" customWidth="1"/>
    <col min="1555" max="1555" width="3.625" customWidth="1"/>
    <col min="1556" max="1556" width="2.875" customWidth="1"/>
    <col min="1557" max="1557" width="3.625" customWidth="1"/>
    <col min="1558" max="1558" width="2.875" customWidth="1"/>
    <col min="1559" max="1559" width="3.625" customWidth="1"/>
    <col min="1560" max="1560" width="3.375" customWidth="1"/>
    <col min="1793" max="1794" width="3.625" customWidth="1"/>
    <col min="1795" max="1795" width="6.875" customWidth="1"/>
    <col min="1796" max="1796" width="4.125" customWidth="1"/>
    <col min="1797" max="1797" width="3.75" customWidth="1"/>
    <col min="1798" max="1798" width="2.875" customWidth="1"/>
    <col min="1799" max="1799" width="3.625" customWidth="1"/>
    <col min="1800" max="1800" width="2.875" customWidth="1"/>
    <col min="1801" max="1801" width="3.625" customWidth="1"/>
    <col min="1802" max="1802" width="2.875" customWidth="1"/>
    <col min="1803" max="1803" width="3.625" customWidth="1"/>
    <col min="1804" max="1804" width="2.875" customWidth="1"/>
    <col min="1805" max="1805" width="4.125" customWidth="1"/>
    <col min="1806" max="1806" width="4.625" customWidth="1"/>
    <col min="1807" max="1807" width="3.625" customWidth="1"/>
    <col min="1808" max="1808" width="2.875" customWidth="1"/>
    <col min="1809" max="1809" width="3.625" customWidth="1"/>
    <col min="1810" max="1810" width="2.875" customWidth="1"/>
    <col min="1811" max="1811" width="3.625" customWidth="1"/>
    <col min="1812" max="1812" width="2.875" customWidth="1"/>
    <col min="1813" max="1813" width="3.625" customWidth="1"/>
    <col min="1814" max="1814" width="2.875" customWidth="1"/>
    <col min="1815" max="1815" width="3.625" customWidth="1"/>
    <col min="1816" max="1816" width="3.375" customWidth="1"/>
    <col min="2049" max="2050" width="3.625" customWidth="1"/>
    <col min="2051" max="2051" width="6.875" customWidth="1"/>
    <col min="2052" max="2052" width="4.125" customWidth="1"/>
    <col min="2053" max="2053" width="3.75" customWidth="1"/>
    <col min="2054" max="2054" width="2.875" customWidth="1"/>
    <col min="2055" max="2055" width="3.625" customWidth="1"/>
    <col min="2056" max="2056" width="2.875" customWidth="1"/>
    <col min="2057" max="2057" width="3.625" customWidth="1"/>
    <col min="2058" max="2058" width="2.875" customWidth="1"/>
    <col min="2059" max="2059" width="3.625" customWidth="1"/>
    <col min="2060" max="2060" width="2.875" customWidth="1"/>
    <col min="2061" max="2061" width="4.125" customWidth="1"/>
    <col min="2062" max="2062" width="4.625" customWidth="1"/>
    <col min="2063" max="2063" width="3.625" customWidth="1"/>
    <col min="2064" max="2064" width="2.875" customWidth="1"/>
    <col min="2065" max="2065" width="3.625" customWidth="1"/>
    <col min="2066" max="2066" width="2.875" customWidth="1"/>
    <col min="2067" max="2067" width="3.625" customWidth="1"/>
    <col min="2068" max="2068" width="2.875" customWidth="1"/>
    <col min="2069" max="2069" width="3.625" customWidth="1"/>
    <col min="2070" max="2070" width="2.875" customWidth="1"/>
    <col min="2071" max="2071" width="3.625" customWidth="1"/>
    <col min="2072" max="2072" width="3.375" customWidth="1"/>
    <col min="2305" max="2306" width="3.625" customWidth="1"/>
    <col min="2307" max="2307" width="6.875" customWidth="1"/>
    <col min="2308" max="2308" width="4.125" customWidth="1"/>
    <col min="2309" max="2309" width="3.75" customWidth="1"/>
    <col min="2310" max="2310" width="2.875" customWidth="1"/>
    <col min="2311" max="2311" width="3.625" customWidth="1"/>
    <col min="2312" max="2312" width="2.875" customWidth="1"/>
    <col min="2313" max="2313" width="3.625" customWidth="1"/>
    <col min="2314" max="2314" width="2.875" customWidth="1"/>
    <col min="2315" max="2315" width="3.625" customWidth="1"/>
    <col min="2316" max="2316" width="2.875" customWidth="1"/>
    <col min="2317" max="2317" width="4.125" customWidth="1"/>
    <col min="2318" max="2318" width="4.625" customWidth="1"/>
    <col min="2319" max="2319" width="3.625" customWidth="1"/>
    <col min="2320" max="2320" width="2.875" customWidth="1"/>
    <col min="2321" max="2321" width="3.625" customWidth="1"/>
    <col min="2322" max="2322" width="2.875" customWidth="1"/>
    <col min="2323" max="2323" width="3.625" customWidth="1"/>
    <col min="2324" max="2324" width="2.875" customWidth="1"/>
    <col min="2325" max="2325" width="3.625" customWidth="1"/>
    <col min="2326" max="2326" width="2.875" customWidth="1"/>
    <col min="2327" max="2327" width="3.625" customWidth="1"/>
    <col min="2328" max="2328" width="3.375" customWidth="1"/>
    <col min="2561" max="2562" width="3.625" customWidth="1"/>
    <col min="2563" max="2563" width="6.875" customWidth="1"/>
    <col min="2564" max="2564" width="4.125" customWidth="1"/>
    <col min="2565" max="2565" width="3.75" customWidth="1"/>
    <col min="2566" max="2566" width="2.875" customWidth="1"/>
    <col min="2567" max="2567" width="3.625" customWidth="1"/>
    <col min="2568" max="2568" width="2.875" customWidth="1"/>
    <col min="2569" max="2569" width="3.625" customWidth="1"/>
    <col min="2570" max="2570" width="2.875" customWidth="1"/>
    <col min="2571" max="2571" width="3.625" customWidth="1"/>
    <col min="2572" max="2572" width="2.875" customWidth="1"/>
    <col min="2573" max="2573" width="4.125" customWidth="1"/>
    <col min="2574" max="2574" width="4.625" customWidth="1"/>
    <col min="2575" max="2575" width="3.625" customWidth="1"/>
    <col min="2576" max="2576" width="2.875" customWidth="1"/>
    <col min="2577" max="2577" width="3.625" customWidth="1"/>
    <col min="2578" max="2578" width="2.875" customWidth="1"/>
    <col min="2579" max="2579" width="3.625" customWidth="1"/>
    <col min="2580" max="2580" width="2.875" customWidth="1"/>
    <col min="2581" max="2581" width="3.625" customWidth="1"/>
    <col min="2582" max="2582" width="2.875" customWidth="1"/>
    <col min="2583" max="2583" width="3.625" customWidth="1"/>
    <col min="2584" max="2584" width="3.375" customWidth="1"/>
    <col min="2817" max="2818" width="3.625" customWidth="1"/>
    <col min="2819" max="2819" width="6.875" customWidth="1"/>
    <col min="2820" max="2820" width="4.125" customWidth="1"/>
    <col min="2821" max="2821" width="3.75" customWidth="1"/>
    <col min="2822" max="2822" width="2.875" customWidth="1"/>
    <col min="2823" max="2823" width="3.625" customWidth="1"/>
    <col min="2824" max="2824" width="2.875" customWidth="1"/>
    <col min="2825" max="2825" width="3.625" customWidth="1"/>
    <col min="2826" max="2826" width="2.875" customWidth="1"/>
    <col min="2827" max="2827" width="3.625" customWidth="1"/>
    <col min="2828" max="2828" width="2.875" customWidth="1"/>
    <col min="2829" max="2829" width="4.125" customWidth="1"/>
    <col min="2830" max="2830" width="4.625" customWidth="1"/>
    <col min="2831" max="2831" width="3.625" customWidth="1"/>
    <col min="2832" max="2832" width="2.875" customWidth="1"/>
    <col min="2833" max="2833" width="3.625" customWidth="1"/>
    <col min="2834" max="2834" width="2.875" customWidth="1"/>
    <col min="2835" max="2835" width="3.625" customWidth="1"/>
    <col min="2836" max="2836" width="2.875" customWidth="1"/>
    <col min="2837" max="2837" width="3.625" customWidth="1"/>
    <col min="2838" max="2838" width="2.875" customWidth="1"/>
    <col min="2839" max="2839" width="3.625" customWidth="1"/>
    <col min="2840" max="2840" width="3.375" customWidth="1"/>
    <col min="3073" max="3074" width="3.625" customWidth="1"/>
    <col min="3075" max="3075" width="6.875" customWidth="1"/>
    <col min="3076" max="3076" width="4.125" customWidth="1"/>
    <col min="3077" max="3077" width="3.75" customWidth="1"/>
    <col min="3078" max="3078" width="2.875" customWidth="1"/>
    <col min="3079" max="3079" width="3.625" customWidth="1"/>
    <col min="3080" max="3080" width="2.875" customWidth="1"/>
    <col min="3081" max="3081" width="3.625" customWidth="1"/>
    <col min="3082" max="3082" width="2.875" customWidth="1"/>
    <col min="3083" max="3083" width="3.625" customWidth="1"/>
    <col min="3084" max="3084" width="2.875" customWidth="1"/>
    <col min="3085" max="3085" width="4.125" customWidth="1"/>
    <col min="3086" max="3086" width="4.625" customWidth="1"/>
    <col min="3087" max="3087" width="3.625" customWidth="1"/>
    <col min="3088" max="3088" width="2.875" customWidth="1"/>
    <col min="3089" max="3089" width="3.625" customWidth="1"/>
    <col min="3090" max="3090" width="2.875" customWidth="1"/>
    <col min="3091" max="3091" width="3.625" customWidth="1"/>
    <col min="3092" max="3092" width="2.875" customWidth="1"/>
    <col min="3093" max="3093" width="3.625" customWidth="1"/>
    <col min="3094" max="3094" width="2.875" customWidth="1"/>
    <col min="3095" max="3095" width="3.625" customWidth="1"/>
    <col min="3096" max="3096" width="3.375" customWidth="1"/>
    <col min="3329" max="3330" width="3.625" customWidth="1"/>
    <col min="3331" max="3331" width="6.875" customWidth="1"/>
    <col min="3332" max="3332" width="4.125" customWidth="1"/>
    <col min="3333" max="3333" width="3.75" customWidth="1"/>
    <col min="3334" max="3334" width="2.875" customWidth="1"/>
    <col min="3335" max="3335" width="3.625" customWidth="1"/>
    <col min="3336" max="3336" width="2.875" customWidth="1"/>
    <col min="3337" max="3337" width="3.625" customWidth="1"/>
    <col min="3338" max="3338" width="2.875" customWidth="1"/>
    <col min="3339" max="3339" width="3.625" customWidth="1"/>
    <col min="3340" max="3340" width="2.875" customWidth="1"/>
    <col min="3341" max="3341" width="4.125" customWidth="1"/>
    <col min="3342" max="3342" width="4.625" customWidth="1"/>
    <col min="3343" max="3343" width="3.625" customWidth="1"/>
    <col min="3344" max="3344" width="2.875" customWidth="1"/>
    <col min="3345" max="3345" width="3.625" customWidth="1"/>
    <col min="3346" max="3346" width="2.875" customWidth="1"/>
    <col min="3347" max="3347" width="3.625" customWidth="1"/>
    <col min="3348" max="3348" width="2.875" customWidth="1"/>
    <col min="3349" max="3349" width="3.625" customWidth="1"/>
    <col min="3350" max="3350" width="2.875" customWidth="1"/>
    <col min="3351" max="3351" width="3.625" customWidth="1"/>
    <col min="3352" max="3352" width="3.375" customWidth="1"/>
    <col min="3585" max="3586" width="3.625" customWidth="1"/>
    <col min="3587" max="3587" width="6.875" customWidth="1"/>
    <col min="3588" max="3588" width="4.125" customWidth="1"/>
    <col min="3589" max="3589" width="3.75" customWidth="1"/>
    <col min="3590" max="3590" width="2.875" customWidth="1"/>
    <col min="3591" max="3591" width="3.625" customWidth="1"/>
    <col min="3592" max="3592" width="2.875" customWidth="1"/>
    <col min="3593" max="3593" width="3.625" customWidth="1"/>
    <col min="3594" max="3594" width="2.875" customWidth="1"/>
    <col min="3595" max="3595" width="3.625" customWidth="1"/>
    <col min="3596" max="3596" width="2.875" customWidth="1"/>
    <col min="3597" max="3597" width="4.125" customWidth="1"/>
    <col min="3598" max="3598" width="4.625" customWidth="1"/>
    <col min="3599" max="3599" width="3.625" customWidth="1"/>
    <col min="3600" max="3600" width="2.875" customWidth="1"/>
    <col min="3601" max="3601" width="3.625" customWidth="1"/>
    <col min="3602" max="3602" width="2.875" customWidth="1"/>
    <col min="3603" max="3603" width="3.625" customWidth="1"/>
    <col min="3604" max="3604" width="2.875" customWidth="1"/>
    <col min="3605" max="3605" width="3.625" customWidth="1"/>
    <col min="3606" max="3606" width="2.875" customWidth="1"/>
    <col min="3607" max="3607" width="3.625" customWidth="1"/>
    <col min="3608" max="3608" width="3.375" customWidth="1"/>
    <col min="3841" max="3842" width="3.625" customWidth="1"/>
    <col min="3843" max="3843" width="6.875" customWidth="1"/>
    <col min="3844" max="3844" width="4.125" customWidth="1"/>
    <col min="3845" max="3845" width="3.75" customWidth="1"/>
    <col min="3846" max="3846" width="2.875" customWidth="1"/>
    <col min="3847" max="3847" width="3.625" customWidth="1"/>
    <col min="3848" max="3848" width="2.875" customWidth="1"/>
    <col min="3849" max="3849" width="3.625" customWidth="1"/>
    <col min="3850" max="3850" width="2.875" customWidth="1"/>
    <col min="3851" max="3851" width="3.625" customWidth="1"/>
    <col min="3852" max="3852" width="2.875" customWidth="1"/>
    <col min="3853" max="3853" width="4.125" customWidth="1"/>
    <col min="3854" max="3854" width="4.625" customWidth="1"/>
    <col min="3855" max="3855" width="3.625" customWidth="1"/>
    <col min="3856" max="3856" width="2.875" customWidth="1"/>
    <col min="3857" max="3857" width="3.625" customWidth="1"/>
    <col min="3858" max="3858" width="2.875" customWidth="1"/>
    <col min="3859" max="3859" width="3.625" customWidth="1"/>
    <col min="3860" max="3860" width="2.875" customWidth="1"/>
    <col min="3861" max="3861" width="3.625" customWidth="1"/>
    <col min="3862" max="3862" width="2.875" customWidth="1"/>
    <col min="3863" max="3863" width="3.625" customWidth="1"/>
    <col min="3864" max="3864" width="3.375" customWidth="1"/>
    <col min="4097" max="4098" width="3.625" customWidth="1"/>
    <col min="4099" max="4099" width="6.875" customWidth="1"/>
    <col min="4100" max="4100" width="4.125" customWidth="1"/>
    <col min="4101" max="4101" width="3.75" customWidth="1"/>
    <col min="4102" max="4102" width="2.875" customWidth="1"/>
    <col min="4103" max="4103" width="3.625" customWidth="1"/>
    <col min="4104" max="4104" width="2.875" customWidth="1"/>
    <col min="4105" max="4105" width="3.625" customWidth="1"/>
    <col min="4106" max="4106" width="2.875" customWidth="1"/>
    <col min="4107" max="4107" width="3.625" customWidth="1"/>
    <col min="4108" max="4108" width="2.875" customWidth="1"/>
    <col min="4109" max="4109" width="4.125" customWidth="1"/>
    <col min="4110" max="4110" width="4.625" customWidth="1"/>
    <col min="4111" max="4111" width="3.625" customWidth="1"/>
    <col min="4112" max="4112" width="2.875" customWidth="1"/>
    <col min="4113" max="4113" width="3.625" customWidth="1"/>
    <col min="4114" max="4114" width="2.875" customWidth="1"/>
    <col min="4115" max="4115" width="3.625" customWidth="1"/>
    <col min="4116" max="4116" width="2.875" customWidth="1"/>
    <col min="4117" max="4117" width="3.625" customWidth="1"/>
    <col min="4118" max="4118" width="2.875" customWidth="1"/>
    <col min="4119" max="4119" width="3.625" customWidth="1"/>
    <col min="4120" max="4120" width="3.375" customWidth="1"/>
    <col min="4353" max="4354" width="3.625" customWidth="1"/>
    <col min="4355" max="4355" width="6.875" customWidth="1"/>
    <col min="4356" max="4356" width="4.125" customWidth="1"/>
    <col min="4357" max="4357" width="3.75" customWidth="1"/>
    <col min="4358" max="4358" width="2.875" customWidth="1"/>
    <col min="4359" max="4359" width="3.625" customWidth="1"/>
    <col min="4360" max="4360" width="2.875" customWidth="1"/>
    <col min="4361" max="4361" width="3.625" customWidth="1"/>
    <col min="4362" max="4362" width="2.875" customWidth="1"/>
    <col min="4363" max="4363" width="3.625" customWidth="1"/>
    <col min="4364" max="4364" width="2.875" customWidth="1"/>
    <col min="4365" max="4365" width="4.125" customWidth="1"/>
    <col min="4366" max="4366" width="4.625" customWidth="1"/>
    <col min="4367" max="4367" width="3.625" customWidth="1"/>
    <col min="4368" max="4368" width="2.875" customWidth="1"/>
    <col min="4369" max="4369" width="3.625" customWidth="1"/>
    <col min="4370" max="4370" width="2.875" customWidth="1"/>
    <col min="4371" max="4371" width="3.625" customWidth="1"/>
    <col min="4372" max="4372" width="2.875" customWidth="1"/>
    <col min="4373" max="4373" width="3.625" customWidth="1"/>
    <col min="4374" max="4374" width="2.875" customWidth="1"/>
    <col min="4375" max="4375" width="3.625" customWidth="1"/>
    <col min="4376" max="4376" width="3.375" customWidth="1"/>
    <col min="4609" max="4610" width="3.625" customWidth="1"/>
    <col min="4611" max="4611" width="6.875" customWidth="1"/>
    <col min="4612" max="4612" width="4.125" customWidth="1"/>
    <col min="4613" max="4613" width="3.75" customWidth="1"/>
    <col min="4614" max="4614" width="2.875" customWidth="1"/>
    <col min="4615" max="4615" width="3.625" customWidth="1"/>
    <col min="4616" max="4616" width="2.875" customWidth="1"/>
    <col min="4617" max="4617" width="3.625" customWidth="1"/>
    <col min="4618" max="4618" width="2.875" customWidth="1"/>
    <col min="4619" max="4619" width="3.625" customWidth="1"/>
    <col min="4620" max="4620" width="2.875" customWidth="1"/>
    <col min="4621" max="4621" width="4.125" customWidth="1"/>
    <col min="4622" max="4622" width="4.625" customWidth="1"/>
    <col min="4623" max="4623" width="3.625" customWidth="1"/>
    <col min="4624" max="4624" width="2.875" customWidth="1"/>
    <col min="4625" max="4625" width="3.625" customWidth="1"/>
    <col min="4626" max="4626" width="2.875" customWidth="1"/>
    <col min="4627" max="4627" width="3.625" customWidth="1"/>
    <col min="4628" max="4628" width="2.875" customWidth="1"/>
    <col min="4629" max="4629" width="3.625" customWidth="1"/>
    <col min="4630" max="4630" width="2.875" customWidth="1"/>
    <col min="4631" max="4631" width="3.625" customWidth="1"/>
    <col min="4632" max="4632" width="3.375" customWidth="1"/>
    <col min="4865" max="4866" width="3.625" customWidth="1"/>
    <col min="4867" max="4867" width="6.875" customWidth="1"/>
    <col min="4868" max="4868" width="4.125" customWidth="1"/>
    <col min="4869" max="4869" width="3.75" customWidth="1"/>
    <col min="4870" max="4870" width="2.875" customWidth="1"/>
    <col min="4871" max="4871" width="3.625" customWidth="1"/>
    <col min="4872" max="4872" width="2.875" customWidth="1"/>
    <col min="4873" max="4873" width="3.625" customWidth="1"/>
    <col min="4874" max="4874" width="2.875" customWidth="1"/>
    <col min="4875" max="4875" width="3.625" customWidth="1"/>
    <col min="4876" max="4876" width="2.875" customWidth="1"/>
    <col min="4877" max="4877" width="4.125" customWidth="1"/>
    <col min="4878" max="4878" width="4.625" customWidth="1"/>
    <col min="4879" max="4879" width="3.625" customWidth="1"/>
    <col min="4880" max="4880" width="2.875" customWidth="1"/>
    <col min="4881" max="4881" width="3.625" customWidth="1"/>
    <col min="4882" max="4882" width="2.875" customWidth="1"/>
    <col min="4883" max="4883" width="3.625" customWidth="1"/>
    <col min="4884" max="4884" width="2.875" customWidth="1"/>
    <col min="4885" max="4885" width="3.625" customWidth="1"/>
    <col min="4886" max="4886" width="2.875" customWidth="1"/>
    <col min="4887" max="4887" width="3.625" customWidth="1"/>
    <col min="4888" max="4888" width="3.375" customWidth="1"/>
    <col min="5121" max="5122" width="3.625" customWidth="1"/>
    <col min="5123" max="5123" width="6.875" customWidth="1"/>
    <col min="5124" max="5124" width="4.125" customWidth="1"/>
    <col min="5125" max="5125" width="3.75" customWidth="1"/>
    <col min="5126" max="5126" width="2.875" customWidth="1"/>
    <col min="5127" max="5127" width="3.625" customWidth="1"/>
    <col min="5128" max="5128" width="2.875" customWidth="1"/>
    <col min="5129" max="5129" width="3.625" customWidth="1"/>
    <col min="5130" max="5130" width="2.875" customWidth="1"/>
    <col min="5131" max="5131" width="3.625" customWidth="1"/>
    <col min="5132" max="5132" width="2.875" customWidth="1"/>
    <col min="5133" max="5133" width="4.125" customWidth="1"/>
    <col min="5134" max="5134" width="4.625" customWidth="1"/>
    <col min="5135" max="5135" width="3.625" customWidth="1"/>
    <col min="5136" max="5136" width="2.875" customWidth="1"/>
    <col min="5137" max="5137" width="3.625" customWidth="1"/>
    <col min="5138" max="5138" width="2.875" customWidth="1"/>
    <col min="5139" max="5139" width="3.625" customWidth="1"/>
    <col min="5140" max="5140" width="2.875" customWidth="1"/>
    <col min="5141" max="5141" width="3.625" customWidth="1"/>
    <col min="5142" max="5142" width="2.875" customWidth="1"/>
    <col min="5143" max="5143" width="3.625" customWidth="1"/>
    <col min="5144" max="5144" width="3.375" customWidth="1"/>
    <col min="5377" max="5378" width="3.625" customWidth="1"/>
    <col min="5379" max="5379" width="6.875" customWidth="1"/>
    <col min="5380" max="5380" width="4.125" customWidth="1"/>
    <col min="5381" max="5381" width="3.75" customWidth="1"/>
    <col min="5382" max="5382" width="2.875" customWidth="1"/>
    <col min="5383" max="5383" width="3.625" customWidth="1"/>
    <col min="5384" max="5384" width="2.875" customWidth="1"/>
    <col min="5385" max="5385" width="3.625" customWidth="1"/>
    <col min="5386" max="5386" width="2.875" customWidth="1"/>
    <col min="5387" max="5387" width="3.625" customWidth="1"/>
    <col min="5388" max="5388" width="2.875" customWidth="1"/>
    <col min="5389" max="5389" width="4.125" customWidth="1"/>
    <col min="5390" max="5390" width="4.625" customWidth="1"/>
    <col min="5391" max="5391" width="3.625" customWidth="1"/>
    <col min="5392" max="5392" width="2.875" customWidth="1"/>
    <col min="5393" max="5393" width="3.625" customWidth="1"/>
    <col min="5394" max="5394" width="2.875" customWidth="1"/>
    <col min="5395" max="5395" width="3.625" customWidth="1"/>
    <col min="5396" max="5396" width="2.875" customWidth="1"/>
    <col min="5397" max="5397" width="3.625" customWidth="1"/>
    <col min="5398" max="5398" width="2.875" customWidth="1"/>
    <col min="5399" max="5399" width="3.625" customWidth="1"/>
    <col min="5400" max="5400" width="3.375" customWidth="1"/>
    <col min="5633" max="5634" width="3.625" customWidth="1"/>
    <col min="5635" max="5635" width="6.875" customWidth="1"/>
    <col min="5636" max="5636" width="4.125" customWidth="1"/>
    <col min="5637" max="5637" width="3.75" customWidth="1"/>
    <col min="5638" max="5638" width="2.875" customWidth="1"/>
    <col min="5639" max="5639" width="3.625" customWidth="1"/>
    <col min="5640" max="5640" width="2.875" customWidth="1"/>
    <col min="5641" max="5641" width="3.625" customWidth="1"/>
    <col min="5642" max="5642" width="2.875" customWidth="1"/>
    <col min="5643" max="5643" width="3.625" customWidth="1"/>
    <col min="5644" max="5644" width="2.875" customWidth="1"/>
    <col min="5645" max="5645" width="4.125" customWidth="1"/>
    <col min="5646" max="5646" width="4.625" customWidth="1"/>
    <col min="5647" max="5647" width="3.625" customWidth="1"/>
    <col min="5648" max="5648" width="2.875" customWidth="1"/>
    <col min="5649" max="5649" width="3.625" customWidth="1"/>
    <col min="5650" max="5650" width="2.875" customWidth="1"/>
    <col min="5651" max="5651" width="3.625" customWidth="1"/>
    <col min="5652" max="5652" width="2.875" customWidth="1"/>
    <col min="5653" max="5653" width="3.625" customWidth="1"/>
    <col min="5654" max="5654" width="2.875" customWidth="1"/>
    <col min="5655" max="5655" width="3.625" customWidth="1"/>
    <col min="5656" max="5656" width="3.375" customWidth="1"/>
    <col min="5889" max="5890" width="3.625" customWidth="1"/>
    <col min="5891" max="5891" width="6.875" customWidth="1"/>
    <col min="5892" max="5892" width="4.125" customWidth="1"/>
    <col min="5893" max="5893" width="3.75" customWidth="1"/>
    <col min="5894" max="5894" width="2.875" customWidth="1"/>
    <col min="5895" max="5895" width="3.625" customWidth="1"/>
    <col min="5896" max="5896" width="2.875" customWidth="1"/>
    <col min="5897" max="5897" width="3.625" customWidth="1"/>
    <col min="5898" max="5898" width="2.875" customWidth="1"/>
    <col min="5899" max="5899" width="3.625" customWidth="1"/>
    <col min="5900" max="5900" width="2.875" customWidth="1"/>
    <col min="5901" max="5901" width="4.125" customWidth="1"/>
    <col min="5902" max="5902" width="4.625" customWidth="1"/>
    <col min="5903" max="5903" width="3.625" customWidth="1"/>
    <col min="5904" max="5904" width="2.875" customWidth="1"/>
    <col min="5905" max="5905" width="3.625" customWidth="1"/>
    <col min="5906" max="5906" width="2.875" customWidth="1"/>
    <col min="5907" max="5907" width="3.625" customWidth="1"/>
    <col min="5908" max="5908" width="2.875" customWidth="1"/>
    <col min="5909" max="5909" width="3.625" customWidth="1"/>
    <col min="5910" max="5910" width="2.875" customWidth="1"/>
    <col min="5911" max="5911" width="3.625" customWidth="1"/>
    <col min="5912" max="5912" width="3.375" customWidth="1"/>
    <col min="6145" max="6146" width="3.625" customWidth="1"/>
    <col min="6147" max="6147" width="6.875" customWidth="1"/>
    <col min="6148" max="6148" width="4.125" customWidth="1"/>
    <col min="6149" max="6149" width="3.75" customWidth="1"/>
    <col min="6150" max="6150" width="2.875" customWidth="1"/>
    <col min="6151" max="6151" width="3.625" customWidth="1"/>
    <col min="6152" max="6152" width="2.875" customWidth="1"/>
    <col min="6153" max="6153" width="3.625" customWidth="1"/>
    <col min="6154" max="6154" width="2.875" customWidth="1"/>
    <col min="6155" max="6155" width="3.625" customWidth="1"/>
    <col min="6156" max="6156" width="2.875" customWidth="1"/>
    <col min="6157" max="6157" width="4.125" customWidth="1"/>
    <col min="6158" max="6158" width="4.625" customWidth="1"/>
    <col min="6159" max="6159" width="3.625" customWidth="1"/>
    <col min="6160" max="6160" width="2.875" customWidth="1"/>
    <col min="6161" max="6161" width="3.625" customWidth="1"/>
    <col min="6162" max="6162" width="2.875" customWidth="1"/>
    <col min="6163" max="6163" width="3.625" customWidth="1"/>
    <col min="6164" max="6164" width="2.875" customWidth="1"/>
    <col min="6165" max="6165" width="3.625" customWidth="1"/>
    <col min="6166" max="6166" width="2.875" customWidth="1"/>
    <col min="6167" max="6167" width="3.625" customWidth="1"/>
    <col min="6168" max="6168" width="3.375" customWidth="1"/>
    <col min="6401" max="6402" width="3.625" customWidth="1"/>
    <col min="6403" max="6403" width="6.875" customWidth="1"/>
    <col min="6404" max="6404" width="4.125" customWidth="1"/>
    <col min="6405" max="6405" width="3.75" customWidth="1"/>
    <col min="6406" max="6406" width="2.875" customWidth="1"/>
    <col min="6407" max="6407" width="3.625" customWidth="1"/>
    <col min="6408" max="6408" width="2.875" customWidth="1"/>
    <col min="6409" max="6409" width="3.625" customWidth="1"/>
    <col min="6410" max="6410" width="2.875" customWidth="1"/>
    <col min="6411" max="6411" width="3.625" customWidth="1"/>
    <col min="6412" max="6412" width="2.875" customWidth="1"/>
    <col min="6413" max="6413" width="4.125" customWidth="1"/>
    <col min="6414" max="6414" width="4.625" customWidth="1"/>
    <col min="6415" max="6415" width="3.625" customWidth="1"/>
    <col min="6416" max="6416" width="2.875" customWidth="1"/>
    <col min="6417" max="6417" width="3.625" customWidth="1"/>
    <col min="6418" max="6418" width="2.875" customWidth="1"/>
    <col min="6419" max="6419" width="3.625" customWidth="1"/>
    <col min="6420" max="6420" width="2.875" customWidth="1"/>
    <col min="6421" max="6421" width="3.625" customWidth="1"/>
    <col min="6422" max="6422" width="2.875" customWidth="1"/>
    <col min="6423" max="6423" width="3.625" customWidth="1"/>
    <col min="6424" max="6424" width="3.375" customWidth="1"/>
    <col min="6657" max="6658" width="3.625" customWidth="1"/>
    <col min="6659" max="6659" width="6.875" customWidth="1"/>
    <col min="6660" max="6660" width="4.125" customWidth="1"/>
    <col min="6661" max="6661" width="3.75" customWidth="1"/>
    <col min="6662" max="6662" width="2.875" customWidth="1"/>
    <col min="6663" max="6663" width="3.625" customWidth="1"/>
    <col min="6664" max="6664" width="2.875" customWidth="1"/>
    <col min="6665" max="6665" width="3.625" customWidth="1"/>
    <col min="6666" max="6666" width="2.875" customWidth="1"/>
    <col min="6667" max="6667" width="3.625" customWidth="1"/>
    <col min="6668" max="6668" width="2.875" customWidth="1"/>
    <col min="6669" max="6669" width="4.125" customWidth="1"/>
    <col min="6670" max="6670" width="4.625" customWidth="1"/>
    <col min="6671" max="6671" width="3.625" customWidth="1"/>
    <col min="6672" max="6672" width="2.875" customWidth="1"/>
    <col min="6673" max="6673" width="3.625" customWidth="1"/>
    <col min="6674" max="6674" width="2.875" customWidth="1"/>
    <col min="6675" max="6675" width="3.625" customWidth="1"/>
    <col min="6676" max="6676" width="2.875" customWidth="1"/>
    <col min="6677" max="6677" width="3.625" customWidth="1"/>
    <col min="6678" max="6678" width="2.875" customWidth="1"/>
    <col min="6679" max="6679" width="3.625" customWidth="1"/>
    <col min="6680" max="6680" width="3.375" customWidth="1"/>
    <col min="6913" max="6914" width="3.625" customWidth="1"/>
    <col min="6915" max="6915" width="6.875" customWidth="1"/>
    <col min="6916" max="6916" width="4.125" customWidth="1"/>
    <col min="6917" max="6917" width="3.75" customWidth="1"/>
    <col min="6918" max="6918" width="2.875" customWidth="1"/>
    <col min="6919" max="6919" width="3.625" customWidth="1"/>
    <col min="6920" max="6920" width="2.875" customWidth="1"/>
    <col min="6921" max="6921" width="3.625" customWidth="1"/>
    <col min="6922" max="6922" width="2.875" customWidth="1"/>
    <col min="6923" max="6923" width="3.625" customWidth="1"/>
    <col min="6924" max="6924" width="2.875" customWidth="1"/>
    <col min="6925" max="6925" width="4.125" customWidth="1"/>
    <col min="6926" max="6926" width="4.625" customWidth="1"/>
    <col min="6927" max="6927" width="3.625" customWidth="1"/>
    <col min="6928" max="6928" width="2.875" customWidth="1"/>
    <col min="6929" max="6929" width="3.625" customWidth="1"/>
    <col min="6930" max="6930" width="2.875" customWidth="1"/>
    <col min="6931" max="6931" width="3.625" customWidth="1"/>
    <col min="6932" max="6932" width="2.875" customWidth="1"/>
    <col min="6933" max="6933" width="3.625" customWidth="1"/>
    <col min="6934" max="6934" width="2.875" customWidth="1"/>
    <col min="6935" max="6935" width="3.625" customWidth="1"/>
    <col min="6936" max="6936" width="3.375" customWidth="1"/>
    <col min="7169" max="7170" width="3.625" customWidth="1"/>
    <col min="7171" max="7171" width="6.875" customWidth="1"/>
    <col min="7172" max="7172" width="4.125" customWidth="1"/>
    <col min="7173" max="7173" width="3.75" customWidth="1"/>
    <col min="7174" max="7174" width="2.875" customWidth="1"/>
    <col min="7175" max="7175" width="3.625" customWidth="1"/>
    <col min="7176" max="7176" width="2.875" customWidth="1"/>
    <col min="7177" max="7177" width="3.625" customWidth="1"/>
    <col min="7178" max="7178" width="2.875" customWidth="1"/>
    <col min="7179" max="7179" width="3.625" customWidth="1"/>
    <col min="7180" max="7180" width="2.875" customWidth="1"/>
    <col min="7181" max="7181" width="4.125" customWidth="1"/>
    <col min="7182" max="7182" width="4.625" customWidth="1"/>
    <col min="7183" max="7183" width="3.625" customWidth="1"/>
    <col min="7184" max="7184" width="2.875" customWidth="1"/>
    <col min="7185" max="7185" width="3.625" customWidth="1"/>
    <col min="7186" max="7186" width="2.875" customWidth="1"/>
    <col min="7187" max="7187" width="3.625" customWidth="1"/>
    <col min="7188" max="7188" width="2.875" customWidth="1"/>
    <col min="7189" max="7189" width="3.625" customWidth="1"/>
    <col min="7190" max="7190" width="2.875" customWidth="1"/>
    <col min="7191" max="7191" width="3.625" customWidth="1"/>
    <col min="7192" max="7192" width="3.375" customWidth="1"/>
    <col min="7425" max="7426" width="3.625" customWidth="1"/>
    <col min="7427" max="7427" width="6.875" customWidth="1"/>
    <col min="7428" max="7428" width="4.125" customWidth="1"/>
    <col min="7429" max="7429" width="3.75" customWidth="1"/>
    <col min="7430" max="7430" width="2.875" customWidth="1"/>
    <col min="7431" max="7431" width="3.625" customWidth="1"/>
    <col min="7432" max="7432" width="2.875" customWidth="1"/>
    <col min="7433" max="7433" width="3.625" customWidth="1"/>
    <col min="7434" max="7434" width="2.875" customWidth="1"/>
    <col min="7435" max="7435" width="3.625" customWidth="1"/>
    <col min="7436" max="7436" width="2.875" customWidth="1"/>
    <col min="7437" max="7437" width="4.125" customWidth="1"/>
    <col min="7438" max="7438" width="4.625" customWidth="1"/>
    <col min="7439" max="7439" width="3.625" customWidth="1"/>
    <col min="7440" max="7440" width="2.875" customWidth="1"/>
    <col min="7441" max="7441" width="3.625" customWidth="1"/>
    <col min="7442" max="7442" width="2.875" customWidth="1"/>
    <col min="7443" max="7443" width="3.625" customWidth="1"/>
    <col min="7444" max="7444" width="2.875" customWidth="1"/>
    <col min="7445" max="7445" width="3.625" customWidth="1"/>
    <col min="7446" max="7446" width="2.875" customWidth="1"/>
    <col min="7447" max="7447" width="3.625" customWidth="1"/>
    <col min="7448" max="7448" width="3.375" customWidth="1"/>
    <col min="7681" max="7682" width="3.625" customWidth="1"/>
    <col min="7683" max="7683" width="6.875" customWidth="1"/>
    <col min="7684" max="7684" width="4.125" customWidth="1"/>
    <col min="7685" max="7685" width="3.75" customWidth="1"/>
    <col min="7686" max="7686" width="2.875" customWidth="1"/>
    <col min="7687" max="7687" width="3.625" customWidth="1"/>
    <col min="7688" max="7688" width="2.875" customWidth="1"/>
    <col min="7689" max="7689" width="3.625" customWidth="1"/>
    <col min="7690" max="7690" width="2.875" customWidth="1"/>
    <col min="7691" max="7691" width="3.625" customWidth="1"/>
    <col min="7692" max="7692" width="2.875" customWidth="1"/>
    <col min="7693" max="7693" width="4.125" customWidth="1"/>
    <col min="7694" max="7694" width="4.625" customWidth="1"/>
    <col min="7695" max="7695" width="3.625" customWidth="1"/>
    <col min="7696" max="7696" width="2.875" customWidth="1"/>
    <col min="7697" max="7697" width="3.625" customWidth="1"/>
    <col min="7698" max="7698" width="2.875" customWidth="1"/>
    <col min="7699" max="7699" width="3.625" customWidth="1"/>
    <col min="7700" max="7700" width="2.875" customWidth="1"/>
    <col min="7701" max="7701" width="3.625" customWidth="1"/>
    <col min="7702" max="7702" width="2.875" customWidth="1"/>
    <col min="7703" max="7703" width="3.625" customWidth="1"/>
    <col min="7704" max="7704" width="3.375" customWidth="1"/>
    <col min="7937" max="7938" width="3.625" customWidth="1"/>
    <col min="7939" max="7939" width="6.875" customWidth="1"/>
    <col min="7940" max="7940" width="4.125" customWidth="1"/>
    <col min="7941" max="7941" width="3.75" customWidth="1"/>
    <col min="7942" max="7942" width="2.875" customWidth="1"/>
    <col min="7943" max="7943" width="3.625" customWidth="1"/>
    <col min="7944" max="7944" width="2.875" customWidth="1"/>
    <col min="7945" max="7945" width="3.625" customWidth="1"/>
    <col min="7946" max="7946" width="2.875" customWidth="1"/>
    <col min="7947" max="7947" width="3.625" customWidth="1"/>
    <col min="7948" max="7948" width="2.875" customWidth="1"/>
    <col min="7949" max="7949" width="4.125" customWidth="1"/>
    <col min="7950" max="7950" width="4.625" customWidth="1"/>
    <col min="7951" max="7951" width="3.625" customWidth="1"/>
    <col min="7952" max="7952" width="2.875" customWidth="1"/>
    <col min="7953" max="7953" width="3.625" customWidth="1"/>
    <col min="7954" max="7954" width="2.875" customWidth="1"/>
    <col min="7955" max="7955" width="3.625" customWidth="1"/>
    <col min="7956" max="7956" width="2.875" customWidth="1"/>
    <col min="7957" max="7957" width="3.625" customWidth="1"/>
    <col min="7958" max="7958" width="2.875" customWidth="1"/>
    <col min="7959" max="7959" width="3.625" customWidth="1"/>
    <col min="7960" max="7960" width="3.375" customWidth="1"/>
    <col min="8193" max="8194" width="3.625" customWidth="1"/>
    <col min="8195" max="8195" width="6.875" customWidth="1"/>
    <col min="8196" max="8196" width="4.125" customWidth="1"/>
    <col min="8197" max="8197" width="3.75" customWidth="1"/>
    <col min="8198" max="8198" width="2.875" customWidth="1"/>
    <col min="8199" max="8199" width="3.625" customWidth="1"/>
    <col min="8200" max="8200" width="2.875" customWidth="1"/>
    <col min="8201" max="8201" width="3.625" customWidth="1"/>
    <col min="8202" max="8202" width="2.875" customWidth="1"/>
    <col min="8203" max="8203" width="3.625" customWidth="1"/>
    <col min="8204" max="8204" width="2.875" customWidth="1"/>
    <col min="8205" max="8205" width="4.125" customWidth="1"/>
    <col min="8206" max="8206" width="4.625" customWidth="1"/>
    <col min="8207" max="8207" width="3.625" customWidth="1"/>
    <col min="8208" max="8208" width="2.875" customWidth="1"/>
    <col min="8209" max="8209" width="3.625" customWidth="1"/>
    <col min="8210" max="8210" width="2.875" customWidth="1"/>
    <col min="8211" max="8211" width="3.625" customWidth="1"/>
    <col min="8212" max="8212" width="2.875" customWidth="1"/>
    <col min="8213" max="8213" width="3.625" customWidth="1"/>
    <col min="8214" max="8214" width="2.875" customWidth="1"/>
    <col min="8215" max="8215" width="3.625" customWidth="1"/>
    <col min="8216" max="8216" width="3.375" customWidth="1"/>
    <col min="8449" max="8450" width="3.625" customWidth="1"/>
    <col min="8451" max="8451" width="6.875" customWidth="1"/>
    <col min="8452" max="8452" width="4.125" customWidth="1"/>
    <col min="8453" max="8453" width="3.75" customWidth="1"/>
    <col min="8454" max="8454" width="2.875" customWidth="1"/>
    <col min="8455" max="8455" width="3.625" customWidth="1"/>
    <col min="8456" max="8456" width="2.875" customWidth="1"/>
    <col min="8457" max="8457" width="3.625" customWidth="1"/>
    <col min="8458" max="8458" width="2.875" customWidth="1"/>
    <col min="8459" max="8459" width="3.625" customWidth="1"/>
    <col min="8460" max="8460" width="2.875" customWidth="1"/>
    <col min="8461" max="8461" width="4.125" customWidth="1"/>
    <col min="8462" max="8462" width="4.625" customWidth="1"/>
    <col min="8463" max="8463" width="3.625" customWidth="1"/>
    <col min="8464" max="8464" width="2.875" customWidth="1"/>
    <col min="8465" max="8465" width="3.625" customWidth="1"/>
    <col min="8466" max="8466" width="2.875" customWidth="1"/>
    <col min="8467" max="8467" width="3.625" customWidth="1"/>
    <col min="8468" max="8468" width="2.875" customWidth="1"/>
    <col min="8469" max="8469" width="3.625" customWidth="1"/>
    <col min="8470" max="8470" width="2.875" customWidth="1"/>
    <col min="8471" max="8471" width="3.625" customWidth="1"/>
    <col min="8472" max="8472" width="3.375" customWidth="1"/>
    <col min="8705" max="8706" width="3.625" customWidth="1"/>
    <col min="8707" max="8707" width="6.875" customWidth="1"/>
    <col min="8708" max="8708" width="4.125" customWidth="1"/>
    <col min="8709" max="8709" width="3.75" customWidth="1"/>
    <col min="8710" max="8710" width="2.875" customWidth="1"/>
    <col min="8711" max="8711" width="3.625" customWidth="1"/>
    <col min="8712" max="8712" width="2.875" customWidth="1"/>
    <col min="8713" max="8713" width="3.625" customWidth="1"/>
    <col min="8714" max="8714" width="2.875" customWidth="1"/>
    <col min="8715" max="8715" width="3.625" customWidth="1"/>
    <col min="8716" max="8716" width="2.875" customWidth="1"/>
    <col min="8717" max="8717" width="4.125" customWidth="1"/>
    <col min="8718" max="8718" width="4.625" customWidth="1"/>
    <col min="8719" max="8719" width="3.625" customWidth="1"/>
    <col min="8720" max="8720" width="2.875" customWidth="1"/>
    <col min="8721" max="8721" width="3.625" customWidth="1"/>
    <col min="8722" max="8722" width="2.875" customWidth="1"/>
    <col min="8723" max="8723" width="3.625" customWidth="1"/>
    <col min="8724" max="8724" width="2.875" customWidth="1"/>
    <col min="8725" max="8725" width="3.625" customWidth="1"/>
    <col min="8726" max="8726" width="2.875" customWidth="1"/>
    <col min="8727" max="8727" width="3.625" customWidth="1"/>
    <col min="8728" max="8728" width="3.375" customWidth="1"/>
    <col min="8961" max="8962" width="3.625" customWidth="1"/>
    <col min="8963" max="8963" width="6.875" customWidth="1"/>
    <col min="8964" max="8964" width="4.125" customWidth="1"/>
    <col min="8965" max="8965" width="3.75" customWidth="1"/>
    <col min="8966" max="8966" width="2.875" customWidth="1"/>
    <col min="8967" max="8967" width="3.625" customWidth="1"/>
    <col min="8968" max="8968" width="2.875" customWidth="1"/>
    <col min="8969" max="8969" width="3.625" customWidth="1"/>
    <col min="8970" max="8970" width="2.875" customWidth="1"/>
    <col min="8971" max="8971" width="3.625" customWidth="1"/>
    <col min="8972" max="8972" width="2.875" customWidth="1"/>
    <col min="8973" max="8973" width="4.125" customWidth="1"/>
    <col min="8974" max="8974" width="4.625" customWidth="1"/>
    <col min="8975" max="8975" width="3.625" customWidth="1"/>
    <col min="8976" max="8976" width="2.875" customWidth="1"/>
    <col min="8977" max="8977" width="3.625" customWidth="1"/>
    <col min="8978" max="8978" width="2.875" customWidth="1"/>
    <col min="8979" max="8979" width="3.625" customWidth="1"/>
    <col min="8980" max="8980" width="2.875" customWidth="1"/>
    <col min="8981" max="8981" width="3.625" customWidth="1"/>
    <col min="8982" max="8982" width="2.875" customWidth="1"/>
    <col min="8983" max="8983" width="3.625" customWidth="1"/>
    <col min="8984" max="8984" width="3.375" customWidth="1"/>
    <col min="9217" max="9218" width="3.625" customWidth="1"/>
    <col min="9219" max="9219" width="6.875" customWidth="1"/>
    <col min="9220" max="9220" width="4.125" customWidth="1"/>
    <col min="9221" max="9221" width="3.75" customWidth="1"/>
    <col min="9222" max="9222" width="2.875" customWidth="1"/>
    <col min="9223" max="9223" width="3.625" customWidth="1"/>
    <col min="9224" max="9224" width="2.875" customWidth="1"/>
    <col min="9225" max="9225" width="3.625" customWidth="1"/>
    <col min="9226" max="9226" width="2.875" customWidth="1"/>
    <col min="9227" max="9227" width="3.625" customWidth="1"/>
    <col min="9228" max="9228" width="2.875" customWidth="1"/>
    <col min="9229" max="9229" width="4.125" customWidth="1"/>
    <col min="9230" max="9230" width="4.625" customWidth="1"/>
    <col min="9231" max="9231" width="3.625" customWidth="1"/>
    <col min="9232" max="9232" width="2.875" customWidth="1"/>
    <col min="9233" max="9233" width="3.625" customWidth="1"/>
    <col min="9234" max="9234" width="2.875" customWidth="1"/>
    <col min="9235" max="9235" width="3.625" customWidth="1"/>
    <col min="9236" max="9236" width="2.875" customWidth="1"/>
    <col min="9237" max="9237" width="3.625" customWidth="1"/>
    <col min="9238" max="9238" width="2.875" customWidth="1"/>
    <col min="9239" max="9239" width="3.625" customWidth="1"/>
    <col min="9240" max="9240" width="3.375" customWidth="1"/>
    <col min="9473" max="9474" width="3.625" customWidth="1"/>
    <col min="9475" max="9475" width="6.875" customWidth="1"/>
    <col min="9476" max="9476" width="4.125" customWidth="1"/>
    <col min="9477" max="9477" width="3.75" customWidth="1"/>
    <col min="9478" max="9478" width="2.875" customWidth="1"/>
    <col min="9479" max="9479" width="3.625" customWidth="1"/>
    <col min="9480" max="9480" width="2.875" customWidth="1"/>
    <col min="9481" max="9481" width="3.625" customWidth="1"/>
    <col min="9482" max="9482" width="2.875" customWidth="1"/>
    <col min="9483" max="9483" width="3.625" customWidth="1"/>
    <col min="9484" max="9484" width="2.875" customWidth="1"/>
    <col min="9485" max="9485" width="4.125" customWidth="1"/>
    <col min="9486" max="9486" width="4.625" customWidth="1"/>
    <col min="9487" max="9487" width="3.625" customWidth="1"/>
    <col min="9488" max="9488" width="2.875" customWidth="1"/>
    <col min="9489" max="9489" width="3.625" customWidth="1"/>
    <col min="9490" max="9490" width="2.875" customWidth="1"/>
    <col min="9491" max="9491" width="3.625" customWidth="1"/>
    <col min="9492" max="9492" width="2.875" customWidth="1"/>
    <col min="9493" max="9493" width="3.625" customWidth="1"/>
    <col min="9494" max="9494" width="2.875" customWidth="1"/>
    <col min="9495" max="9495" width="3.625" customWidth="1"/>
    <col min="9496" max="9496" width="3.375" customWidth="1"/>
    <col min="9729" max="9730" width="3.625" customWidth="1"/>
    <col min="9731" max="9731" width="6.875" customWidth="1"/>
    <col min="9732" max="9732" width="4.125" customWidth="1"/>
    <col min="9733" max="9733" width="3.75" customWidth="1"/>
    <col min="9734" max="9734" width="2.875" customWidth="1"/>
    <col min="9735" max="9735" width="3.625" customWidth="1"/>
    <col min="9736" max="9736" width="2.875" customWidth="1"/>
    <col min="9737" max="9737" width="3.625" customWidth="1"/>
    <col min="9738" max="9738" width="2.875" customWidth="1"/>
    <col min="9739" max="9739" width="3.625" customWidth="1"/>
    <col min="9740" max="9740" width="2.875" customWidth="1"/>
    <col min="9741" max="9741" width="4.125" customWidth="1"/>
    <col min="9742" max="9742" width="4.625" customWidth="1"/>
    <col min="9743" max="9743" width="3.625" customWidth="1"/>
    <col min="9744" max="9744" width="2.875" customWidth="1"/>
    <col min="9745" max="9745" width="3.625" customWidth="1"/>
    <col min="9746" max="9746" width="2.875" customWidth="1"/>
    <col min="9747" max="9747" width="3.625" customWidth="1"/>
    <col min="9748" max="9748" width="2.875" customWidth="1"/>
    <col min="9749" max="9749" width="3.625" customWidth="1"/>
    <col min="9750" max="9750" width="2.875" customWidth="1"/>
    <col min="9751" max="9751" width="3.625" customWidth="1"/>
    <col min="9752" max="9752" width="3.375" customWidth="1"/>
    <col min="9985" max="9986" width="3.625" customWidth="1"/>
    <col min="9987" max="9987" width="6.875" customWidth="1"/>
    <col min="9988" max="9988" width="4.125" customWidth="1"/>
    <col min="9989" max="9989" width="3.75" customWidth="1"/>
    <col min="9990" max="9990" width="2.875" customWidth="1"/>
    <col min="9991" max="9991" width="3.625" customWidth="1"/>
    <col min="9992" max="9992" width="2.875" customWidth="1"/>
    <col min="9993" max="9993" width="3.625" customWidth="1"/>
    <col min="9994" max="9994" width="2.875" customWidth="1"/>
    <col min="9995" max="9995" width="3.625" customWidth="1"/>
    <col min="9996" max="9996" width="2.875" customWidth="1"/>
    <col min="9997" max="9997" width="4.125" customWidth="1"/>
    <col min="9998" max="9998" width="4.625" customWidth="1"/>
    <col min="9999" max="9999" width="3.625" customWidth="1"/>
    <col min="10000" max="10000" width="2.875" customWidth="1"/>
    <col min="10001" max="10001" width="3.625" customWidth="1"/>
    <col min="10002" max="10002" width="2.875" customWidth="1"/>
    <col min="10003" max="10003" width="3.625" customWidth="1"/>
    <col min="10004" max="10004" width="2.875" customWidth="1"/>
    <col min="10005" max="10005" width="3.625" customWidth="1"/>
    <col min="10006" max="10006" width="2.875" customWidth="1"/>
    <col min="10007" max="10007" width="3.625" customWidth="1"/>
    <col min="10008" max="10008" width="3.375" customWidth="1"/>
    <col min="10241" max="10242" width="3.625" customWidth="1"/>
    <col min="10243" max="10243" width="6.875" customWidth="1"/>
    <col min="10244" max="10244" width="4.125" customWidth="1"/>
    <col min="10245" max="10245" width="3.75" customWidth="1"/>
    <col min="10246" max="10246" width="2.875" customWidth="1"/>
    <col min="10247" max="10247" width="3.625" customWidth="1"/>
    <col min="10248" max="10248" width="2.875" customWidth="1"/>
    <col min="10249" max="10249" width="3.625" customWidth="1"/>
    <col min="10250" max="10250" width="2.875" customWidth="1"/>
    <col min="10251" max="10251" width="3.625" customWidth="1"/>
    <col min="10252" max="10252" width="2.875" customWidth="1"/>
    <col min="10253" max="10253" width="4.125" customWidth="1"/>
    <col min="10254" max="10254" width="4.625" customWidth="1"/>
    <col min="10255" max="10255" width="3.625" customWidth="1"/>
    <col min="10256" max="10256" width="2.875" customWidth="1"/>
    <col min="10257" max="10257" width="3.625" customWidth="1"/>
    <col min="10258" max="10258" width="2.875" customWidth="1"/>
    <col min="10259" max="10259" width="3.625" customWidth="1"/>
    <col min="10260" max="10260" width="2.875" customWidth="1"/>
    <col min="10261" max="10261" width="3.625" customWidth="1"/>
    <col min="10262" max="10262" width="2.875" customWidth="1"/>
    <col min="10263" max="10263" width="3.625" customWidth="1"/>
    <col min="10264" max="10264" width="3.375" customWidth="1"/>
    <col min="10497" max="10498" width="3.625" customWidth="1"/>
    <col min="10499" max="10499" width="6.875" customWidth="1"/>
    <col min="10500" max="10500" width="4.125" customWidth="1"/>
    <col min="10501" max="10501" width="3.75" customWidth="1"/>
    <col min="10502" max="10502" width="2.875" customWidth="1"/>
    <col min="10503" max="10503" width="3.625" customWidth="1"/>
    <col min="10504" max="10504" width="2.875" customWidth="1"/>
    <col min="10505" max="10505" width="3.625" customWidth="1"/>
    <col min="10506" max="10506" width="2.875" customWidth="1"/>
    <col min="10507" max="10507" width="3.625" customWidth="1"/>
    <col min="10508" max="10508" width="2.875" customWidth="1"/>
    <col min="10509" max="10509" width="4.125" customWidth="1"/>
    <col min="10510" max="10510" width="4.625" customWidth="1"/>
    <col min="10511" max="10511" width="3.625" customWidth="1"/>
    <col min="10512" max="10512" width="2.875" customWidth="1"/>
    <col min="10513" max="10513" width="3.625" customWidth="1"/>
    <col min="10514" max="10514" width="2.875" customWidth="1"/>
    <col min="10515" max="10515" width="3.625" customWidth="1"/>
    <col min="10516" max="10516" width="2.875" customWidth="1"/>
    <col min="10517" max="10517" width="3.625" customWidth="1"/>
    <col min="10518" max="10518" width="2.875" customWidth="1"/>
    <col min="10519" max="10519" width="3.625" customWidth="1"/>
    <col min="10520" max="10520" width="3.375" customWidth="1"/>
    <col min="10753" max="10754" width="3.625" customWidth="1"/>
    <col min="10755" max="10755" width="6.875" customWidth="1"/>
    <col min="10756" max="10756" width="4.125" customWidth="1"/>
    <col min="10757" max="10757" width="3.75" customWidth="1"/>
    <col min="10758" max="10758" width="2.875" customWidth="1"/>
    <col min="10759" max="10759" width="3.625" customWidth="1"/>
    <col min="10760" max="10760" width="2.875" customWidth="1"/>
    <col min="10761" max="10761" width="3.625" customWidth="1"/>
    <col min="10762" max="10762" width="2.875" customWidth="1"/>
    <col min="10763" max="10763" width="3.625" customWidth="1"/>
    <col min="10764" max="10764" width="2.875" customWidth="1"/>
    <col min="10765" max="10765" width="4.125" customWidth="1"/>
    <col min="10766" max="10766" width="4.625" customWidth="1"/>
    <col min="10767" max="10767" width="3.625" customWidth="1"/>
    <col min="10768" max="10768" width="2.875" customWidth="1"/>
    <col min="10769" max="10769" width="3.625" customWidth="1"/>
    <col min="10770" max="10770" width="2.875" customWidth="1"/>
    <col min="10771" max="10771" width="3.625" customWidth="1"/>
    <col min="10772" max="10772" width="2.875" customWidth="1"/>
    <col min="10773" max="10773" width="3.625" customWidth="1"/>
    <col min="10774" max="10774" width="2.875" customWidth="1"/>
    <col min="10775" max="10775" width="3.625" customWidth="1"/>
    <col min="10776" max="10776" width="3.375" customWidth="1"/>
    <col min="11009" max="11010" width="3.625" customWidth="1"/>
    <col min="11011" max="11011" width="6.875" customWidth="1"/>
    <col min="11012" max="11012" width="4.125" customWidth="1"/>
    <col min="11013" max="11013" width="3.75" customWidth="1"/>
    <col min="11014" max="11014" width="2.875" customWidth="1"/>
    <col min="11015" max="11015" width="3.625" customWidth="1"/>
    <col min="11016" max="11016" width="2.875" customWidth="1"/>
    <col min="11017" max="11017" width="3.625" customWidth="1"/>
    <col min="11018" max="11018" width="2.875" customWidth="1"/>
    <col min="11019" max="11019" width="3.625" customWidth="1"/>
    <col min="11020" max="11020" width="2.875" customWidth="1"/>
    <col min="11021" max="11021" width="4.125" customWidth="1"/>
    <col min="11022" max="11022" width="4.625" customWidth="1"/>
    <col min="11023" max="11023" width="3.625" customWidth="1"/>
    <col min="11024" max="11024" width="2.875" customWidth="1"/>
    <col min="11025" max="11025" width="3.625" customWidth="1"/>
    <col min="11026" max="11026" width="2.875" customWidth="1"/>
    <col min="11027" max="11027" width="3.625" customWidth="1"/>
    <col min="11028" max="11028" width="2.875" customWidth="1"/>
    <col min="11029" max="11029" width="3.625" customWidth="1"/>
    <col min="11030" max="11030" width="2.875" customWidth="1"/>
    <col min="11031" max="11031" width="3.625" customWidth="1"/>
    <col min="11032" max="11032" width="3.375" customWidth="1"/>
    <col min="11265" max="11266" width="3.625" customWidth="1"/>
    <col min="11267" max="11267" width="6.875" customWidth="1"/>
    <col min="11268" max="11268" width="4.125" customWidth="1"/>
    <col min="11269" max="11269" width="3.75" customWidth="1"/>
    <col min="11270" max="11270" width="2.875" customWidth="1"/>
    <col min="11271" max="11271" width="3.625" customWidth="1"/>
    <col min="11272" max="11272" width="2.875" customWidth="1"/>
    <col min="11273" max="11273" width="3.625" customWidth="1"/>
    <col min="11274" max="11274" width="2.875" customWidth="1"/>
    <col min="11275" max="11275" width="3.625" customWidth="1"/>
    <col min="11276" max="11276" width="2.875" customWidth="1"/>
    <col min="11277" max="11277" width="4.125" customWidth="1"/>
    <col min="11278" max="11278" width="4.625" customWidth="1"/>
    <col min="11279" max="11279" width="3.625" customWidth="1"/>
    <col min="11280" max="11280" width="2.875" customWidth="1"/>
    <col min="11281" max="11281" width="3.625" customWidth="1"/>
    <col min="11282" max="11282" width="2.875" customWidth="1"/>
    <col min="11283" max="11283" width="3.625" customWidth="1"/>
    <col min="11284" max="11284" width="2.875" customWidth="1"/>
    <col min="11285" max="11285" width="3.625" customWidth="1"/>
    <col min="11286" max="11286" width="2.875" customWidth="1"/>
    <col min="11287" max="11287" width="3.625" customWidth="1"/>
    <col min="11288" max="11288" width="3.375" customWidth="1"/>
    <col min="11521" max="11522" width="3.625" customWidth="1"/>
    <col min="11523" max="11523" width="6.875" customWidth="1"/>
    <col min="11524" max="11524" width="4.125" customWidth="1"/>
    <col min="11525" max="11525" width="3.75" customWidth="1"/>
    <col min="11526" max="11526" width="2.875" customWidth="1"/>
    <col min="11527" max="11527" width="3.625" customWidth="1"/>
    <col min="11528" max="11528" width="2.875" customWidth="1"/>
    <col min="11529" max="11529" width="3.625" customWidth="1"/>
    <col min="11530" max="11530" width="2.875" customWidth="1"/>
    <col min="11531" max="11531" width="3.625" customWidth="1"/>
    <col min="11532" max="11532" width="2.875" customWidth="1"/>
    <col min="11533" max="11533" width="4.125" customWidth="1"/>
    <col min="11534" max="11534" width="4.625" customWidth="1"/>
    <col min="11535" max="11535" width="3.625" customWidth="1"/>
    <col min="11536" max="11536" width="2.875" customWidth="1"/>
    <col min="11537" max="11537" width="3.625" customWidth="1"/>
    <col min="11538" max="11538" width="2.875" customWidth="1"/>
    <col min="11539" max="11539" width="3.625" customWidth="1"/>
    <col min="11540" max="11540" width="2.875" customWidth="1"/>
    <col min="11541" max="11541" width="3.625" customWidth="1"/>
    <col min="11542" max="11542" width="2.875" customWidth="1"/>
    <col min="11543" max="11543" width="3.625" customWidth="1"/>
    <col min="11544" max="11544" width="3.375" customWidth="1"/>
    <col min="11777" max="11778" width="3.625" customWidth="1"/>
    <col min="11779" max="11779" width="6.875" customWidth="1"/>
    <col min="11780" max="11780" width="4.125" customWidth="1"/>
    <col min="11781" max="11781" width="3.75" customWidth="1"/>
    <col min="11782" max="11782" width="2.875" customWidth="1"/>
    <col min="11783" max="11783" width="3.625" customWidth="1"/>
    <col min="11784" max="11784" width="2.875" customWidth="1"/>
    <col min="11785" max="11785" width="3.625" customWidth="1"/>
    <col min="11786" max="11786" width="2.875" customWidth="1"/>
    <col min="11787" max="11787" width="3.625" customWidth="1"/>
    <col min="11788" max="11788" width="2.875" customWidth="1"/>
    <col min="11789" max="11789" width="4.125" customWidth="1"/>
    <col min="11790" max="11790" width="4.625" customWidth="1"/>
    <col min="11791" max="11791" width="3.625" customWidth="1"/>
    <col min="11792" max="11792" width="2.875" customWidth="1"/>
    <col min="11793" max="11793" width="3.625" customWidth="1"/>
    <col min="11794" max="11794" width="2.875" customWidth="1"/>
    <col min="11795" max="11795" width="3.625" customWidth="1"/>
    <col min="11796" max="11796" width="2.875" customWidth="1"/>
    <col min="11797" max="11797" width="3.625" customWidth="1"/>
    <col min="11798" max="11798" width="2.875" customWidth="1"/>
    <col min="11799" max="11799" width="3.625" customWidth="1"/>
    <col min="11800" max="11800" width="3.375" customWidth="1"/>
    <col min="12033" max="12034" width="3.625" customWidth="1"/>
    <col min="12035" max="12035" width="6.875" customWidth="1"/>
    <col min="12036" max="12036" width="4.125" customWidth="1"/>
    <col min="12037" max="12037" width="3.75" customWidth="1"/>
    <col min="12038" max="12038" width="2.875" customWidth="1"/>
    <col min="12039" max="12039" width="3.625" customWidth="1"/>
    <col min="12040" max="12040" width="2.875" customWidth="1"/>
    <col min="12041" max="12041" width="3.625" customWidth="1"/>
    <col min="12042" max="12042" width="2.875" customWidth="1"/>
    <col min="12043" max="12043" width="3.625" customWidth="1"/>
    <col min="12044" max="12044" width="2.875" customWidth="1"/>
    <col min="12045" max="12045" width="4.125" customWidth="1"/>
    <col min="12046" max="12046" width="4.625" customWidth="1"/>
    <col min="12047" max="12047" width="3.625" customWidth="1"/>
    <col min="12048" max="12048" width="2.875" customWidth="1"/>
    <col min="12049" max="12049" width="3.625" customWidth="1"/>
    <col min="12050" max="12050" width="2.875" customWidth="1"/>
    <col min="12051" max="12051" width="3.625" customWidth="1"/>
    <col min="12052" max="12052" width="2.875" customWidth="1"/>
    <col min="12053" max="12053" width="3.625" customWidth="1"/>
    <col min="12054" max="12054" width="2.875" customWidth="1"/>
    <col min="12055" max="12055" width="3.625" customWidth="1"/>
    <col min="12056" max="12056" width="3.375" customWidth="1"/>
    <col min="12289" max="12290" width="3.625" customWidth="1"/>
    <col min="12291" max="12291" width="6.875" customWidth="1"/>
    <col min="12292" max="12292" width="4.125" customWidth="1"/>
    <col min="12293" max="12293" width="3.75" customWidth="1"/>
    <col min="12294" max="12294" width="2.875" customWidth="1"/>
    <col min="12295" max="12295" width="3.625" customWidth="1"/>
    <col min="12296" max="12296" width="2.875" customWidth="1"/>
    <col min="12297" max="12297" width="3.625" customWidth="1"/>
    <col min="12298" max="12298" width="2.875" customWidth="1"/>
    <col min="12299" max="12299" width="3.625" customWidth="1"/>
    <col min="12300" max="12300" width="2.875" customWidth="1"/>
    <col min="12301" max="12301" width="4.125" customWidth="1"/>
    <col min="12302" max="12302" width="4.625" customWidth="1"/>
    <col min="12303" max="12303" width="3.625" customWidth="1"/>
    <col min="12304" max="12304" width="2.875" customWidth="1"/>
    <col min="12305" max="12305" width="3.625" customWidth="1"/>
    <col min="12306" max="12306" width="2.875" customWidth="1"/>
    <col min="12307" max="12307" width="3.625" customWidth="1"/>
    <col min="12308" max="12308" width="2.875" customWidth="1"/>
    <col min="12309" max="12309" width="3.625" customWidth="1"/>
    <col min="12310" max="12310" width="2.875" customWidth="1"/>
    <col min="12311" max="12311" width="3.625" customWidth="1"/>
    <col min="12312" max="12312" width="3.375" customWidth="1"/>
    <col min="12545" max="12546" width="3.625" customWidth="1"/>
    <col min="12547" max="12547" width="6.875" customWidth="1"/>
    <col min="12548" max="12548" width="4.125" customWidth="1"/>
    <col min="12549" max="12549" width="3.75" customWidth="1"/>
    <col min="12550" max="12550" width="2.875" customWidth="1"/>
    <col min="12551" max="12551" width="3.625" customWidth="1"/>
    <col min="12552" max="12552" width="2.875" customWidth="1"/>
    <col min="12553" max="12553" width="3.625" customWidth="1"/>
    <col min="12554" max="12554" width="2.875" customWidth="1"/>
    <col min="12555" max="12555" width="3.625" customWidth="1"/>
    <col min="12556" max="12556" width="2.875" customWidth="1"/>
    <col min="12557" max="12557" width="4.125" customWidth="1"/>
    <col min="12558" max="12558" width="4.625" customWidth="1"/>
    <col min="12559" max="12559" width="3.625" customWidth="1"/>
    <col min="12560" max="12560" width="2.875" customWidth="1"/>
    <col min="12561" max="12561" width="3.625" customWidth="1"/>
    <col min="12562" max="12562" width="2.875" customWidth="1"/>
    <col min="12563" max="12563" width="3.625" customWidth="1"/>
    <col min="12564" max="12564" width="2.875" customWidth="1"/>
    <col min="12565" max="12565" width="3.625" customWidth="1"/>
    <col min="12566" max="12566" width="2.875" customWidth="1"/>
    <col min="12567" max="12567" width="3.625" customWidth="1"/>
    <col min="12568" max="12568" width="3.375" customWidth="1"/>
    <col min="12801" max="12802" width="3.625" customWidth="1"/>
    <col min="12803" max="12803" width="6.875" customWidth="1"/>
    <col min="12804" max="12804" width="4.125" customWidth="1"/>
    <col min="12805" max="12805" width="3.75" customWidth="1"/>
    <col min="12806" max="12806" width="2.875" customWidth="1"/>
    <col min="12807" max="12807" width="3.625" customWidth="1"/>
    <col min="12808" max="12808" width="2.875" customWidth="1"/>
    <col min="12809" max="12809" width="3.625" customWidth="1"/>
    <col min="12810" max="12810" width="2.875" customWidth="1"/>
    <col min="12811" max="12811" width="3.625" customWidth="1"/>
    <col min="12812" max="12812" width="2.875" customWidth="1"/>
    <col min="12813" max="12813" width="4.125" customWidth="1"/>
    <col min="12814" max="12814" width="4.625" customWidth="1"/>
    <col min="12815" max="12815" width="3.625" customWidth="1"/>
    <col min="12816" max="12816" width="2.875" customWidth="1"/>
    <col min="12817" max="12817" width="3.625" customWidth="1"/>
    <col min="12818" max="12818" width="2.875" customWidth="1"/>
    <col min="12819" max="12819" width="3.625" customWidth="1"/>
    <col min="12820" max="12820" width="2.875" customWidth="1"/>
    <col min="12821" max="12821" width="3.625" customWidth="1"/>
    <col min="12822" max="12822" width="2.875" customWidth="1"/>
    <col min="12823" max="12823" width="3.625" customWidth="1"/>
    <col min="12824" max="12824" width="3.375" customWidth="1"/>
    <col min="13057" max="13058" width="3.625" customWidth="1"/>
    <col min="13059" max="13059" width="6.875" customWidth="1"/>
    <col min="13060" max="13060" width="4.125" customWidth="1"/>
    <col min="13061" max="13061" width="3.75" customWidth="1"/>
    <col min="13062" max="13062" width="2.875" customWidth="1"/>
    <col min="13063" max="13063" width="3.625" customWidth="1"/>
    <col min="13064" max="13064" width="2.875" customWidth="1"/>
    <col min="13065" max="13065" width="3.625" customWidth="1"/>
    <col min="13066" max="13066" width="2.875" customWidth="1"/>
    <col min="13067" max="13067" width="3.625" customWidth="1"/>
    <col min="13068" max="13068" width="2.875" customWidth="1"/>
    <col min="13069" max="13069" width="4.125" customWidth="1"/>
    <col min="13070" max="13070" width="4.625" customWidth="1"/>
    <col min="13071" max="13071" width="3.625" customWidth="1"/>
    <col min="13072" max="13072" width="2.875" customWidth="1"/>
    <col min="13073" max="13073" width="3.625" customWidth="1"/>
    <col min="13074" max="13074" width="2.875" customWidth="1"/>
    <col min="13075" max="13075" width="3.625" customWidth="1"/>
    <col min="13076" max="13076" width="2.875" customWidth="1"/>
    <col min="13077" max="13077" width="3.625" customWidth="1"/>
    <col min="13078" max="13078" width="2.875" customWidth="1"/>
    <col min="13079" max="13079" width="3.625" customWidth="1"/>
    <col min="13080" max="13080" width="3.375" customWidth="1"/>
    <col min="13313" max="13314" width="3.625" customWidth="1"/>
    <col min="13315" max="13315" width="6.875" customWidth="1"/>
    <col min="13316" max="13316" width="4.125" customWidth="1"/>
    <col min="13317" max="13317" width="3.75" customWidth="1"/>
    <col min="13318" max="13318" width="2.875" customWidth="1"/>
    <col min="13319" max="13319" width="3.625" customWidth="1"/>
    <col min="13320" max="13320" width="2.875" customWidth="1"/>
    <col min="13321" max="13321" width="3.625" customWidth="1"/>
    <col min="13322" max="13322" width="2.875" customWidth="1"/>
    <col min="13323" max="13323" width="3.625" customWidth="1"/>
    <col min="13324" max="13324" width="2.875" customWidth="1"/>
    <col min="13325" max="13325" width="4.125" customWidth="1"/>
    <col min="13326" max="13326" width="4.625" customWidth="1"/>
    <col min="13327" max="13327" width="3.625" customWidth="1"/>
    <col min="13328" max="13328" width="2.875" customWidth="1"/>
    <col min="13329" max="13329" width="3.625" customWidth="1"/>
    <col min="13330" max="13330" width="2.875" customWidth="1"/>
    <col min="13331" max="13331" width="3.625" customWidth="1"/>
    <col min="13332" max="13332" width="2.875" customWidth="1"/>
    <col min="13333" max="13333" width="3.625" customWidth="1"/>
    <col min="13334" max="13334" width="2.875" customWidth="1"/>
    <col min="13335" max="13335" width="3.625" customWidth="1"/>
    <col min="13336" max="13336" width="3.375" customWidth="1"/>
    <col min="13569" max="13570" width="3.625" customWidth="1"/>
    <col min="13571" max="13571" width="6.875" customWidth="1"/>
    <col min="13572" max="13572" width="4.125" customWidth="1"/>
    <col min="13573" max="13573" width="3.75" customWidth="1"/>
    <col min="13574" max="13574" width="2.875" customWidth="1"/>
    <col min="13575" max="13575" width="3.625" customWidth="1"/>
    <col min="13576" max="13576" width="2.875" customWidth="1"/>
    <col min="13577" max="13577" width="3.625" customWidth="1"/>
    <col min="13578" max="13578" width="2.875" customWidth="1"/>
    <col min="13579" max="13579" width="3.625" customWidth="1"/>
    <col min="13580" max="13580" width="2.875" customWidth="1"/>
    <col min="13581" max="13581" width="4.125" customWidth="1"/>
    <col min="13582" max="13582" width="4.625" customWidth="1"/>
    <col min="13583" max="13583" width="3.625" customWidth="1"/>
    <col min="13584" max="13584" width="2.875" customWidth="1"/>
    <col min="13585" max="13585" width="3.625" customWidth="1"/>
    <col min="13586" max="13586" width="2.875" customWidth="1"/>
    <col min="13587" max="13587" width="3.625" customWidth="1"/>
    <col min="13588" max="13588" width="2.875" customWidth="1"/>
    <col min="13589" max="13589" width="3.625" customWidth="1"/>
    <col min="13590" max="13590" width="2.875" customWidth="1"/>
    <col min="13591" max="13591" width="3.625" customWidth="1"/>
    <col min="13592" max="13592" width="3.375" customWidth="1"/>
    <col min="13825" max="13826" width="3.625" customWidth="1"/>
    <col min="13827" max="13827" width="6.875" customWidth="1"/>
    <col min="13828" max="13828" width="4.125" customWidth="1"/>
    <col min="13829" max="13829" width="3.75" customWidth="1"/>
    <col min="13830" max="13830" width="2.875" customWidth="1"/>
    <col min="13831" max="13831" width="3.625" customWidth="1"/>
    <col min="13832" max="13832" width="2.875" customWidth="1"/>
    <col min="13833" max="13833" width="3.625" customWidth="1"/>
    <col min="13834" max="13834" width="2.875" customWidth="1"/>
    <col min="13835" max="13835" width="3.625" customWidth="1"/>
    <col min="13836" max="13836" width="2.875" customWidth="1"/>
    <col min="13837" max="13837" width="4.125" customWidth="1"/>
    <col min="13838" max="13838" width="4.625" customWidth="1"/>
    <col min="13839" max="13839" width="3.625" customWidth="1"/>
    <col min="13840" max="13840" width="2.875" customWidth="1"/>
    <col min="13841" max="13841" width="3.625" customWidth="1"/>
    <col min="13842" max="13842" width="2.875" customWidth="1"/>
    <col min="13843" max="13843" width="3.625" customWidth="1"/>
    <col min="13844" max="13844" width="2.875" customWidth="1"/>
    <col min="13845" max="13845" width="3.625" customWidth="1"/>
    <col min="13846" max="13846" width="2.875" customWidth="1"/>
    <col min="13847" max="13847" width="3.625" customWidth="1"/>
    <col min="13848" max="13848" width="3.375" customWidth="1"/>
    <col min="14081" max="14082" width="3.625" customWidth="1"/>
    <col min="14083" max="14083" width="6.875" customWidth="1"/>
    <col min="14084" max="14084" width="4.125" customWidth="1"/>
    <col min="14085" max="14085" width="3.75" customWidth="1"/>
    <col min="14086" max="14086" width="2.875" customWidth="1"/>
    <col min="14087" max="14087" width="3.625" customWidth="1"/>
    <col min="14088" max="14088" width="2.875" customWidth="1"/>
    <col min="14089" max="14089" width="3.625" customWidth="1"/>
    <col min="14090" max="14090" width="2.875" customWidth="1"/>
    <col min="14091" max="14091" width="3.625" customWidth="1"/>
    <col min="14092" max="14092" width="2.875" customWidth="1"/>
    <col min="14093" max="14093" width="4.125" customWidth="1"/>
    <col min="14094" max="14094" width="4.625" customWidth="1"/>
    <col min="14095" max="14095" width="3.625" customWidth="1"/>
    <col min="14096" max="14096" width="2.875" customWidth="1"/>
    <col min="14097" max="14097" width="3.625" customWidth="1"/>
    <col min="14098" max="14098" width="2.875" customWidth="1"/>
    <col min="14099" max="14099" width="3.625" customWidth="1"/>
    <col min="14100" max="14100" width="2.875" customWidth="1"/>
    <col min="14101" max="14101" width="3.625" customWidth="1"/>
    <col min="14102" max="14102" width="2.875" customWidth="1"/>
    <col min="14103" max="14103" width="3.625" customWidth="1"/>
    <col min="14104" max="14104" width="3.375" customWidth="1"/>
    <col min="14337" max="14338" width="3.625" customWidth="1"/>
    <col min="14339" max="14339" width="6.875" customWidth="1"/>
    <col min="14340" max="14340" width="4.125" customWidth="1"/>
    <col min="14341" max="14341" width="3.75" customWidth="1"/>
    <col min="14342" max="14342" width="2.875" customWidth="1"/>
    <col min="14343" max="14343" width="3.625" customWidth="1"/>
    <col min="14344" max="14344" width="2.875" customWidth="1"/>
    <col min="14345" max="14345" width="3.625" customWidth="1"/>
    <col min="14346" max="14346" width="2.875" customWidth="1"/>
    <col min="14347" max="14347" width="3.625" customWidth="1"/>
    <col min="14348" max="14348" width="2.875" customWidth="1"/>
    <col min="14349" max="14349" width="4.125" customWidth="1"/>
    <col min="14350" max="14350" width="4.625" customWidth="1"/>
    <col min="14351" max="14351" width="3.625" customWidth="1"/>
    <col min="14352" max="14352" width="2.875" customWidth="1"/>
    <col min="14353" max="14353" width="3.625" customWidth="1"/>
    <col min="14354" max="14354" width="2.875" customWidth="1"/>
    <col min="14355" max="14355" width="3.625" customWidth="1"/>
    <col min="14356" max="14356" width="2.875" customWidth="1"/>
    <col min="14357" max="14357" width="3.625" customWidth="1"/>
    <col min="14358" max="14358" width="2.875" customWidth="1"/>
    <col min="14359" max="14359" width="3.625" customWidth="1"/>
    <col min="14360" max="14360" width="3.375" customWidth="1"/>
    <col min="14593" max="14594" width="3.625" customWidth="1"/>
    <col min="14595" max="14595" width="6.875" customWidth="1"/>
    <col min="14596" max="14596" width="4.125" customWidth="1"/>
    <col min="14597" max="14597" width="3.75" customWidth="1"/>
    <col min="14598" max="14598" width="2.875" customWidth="1"/>
    <col min="14599" max="14599" width="3.625" customWidth="1"/>
    <col min="14600" max="14600" width="2.875" customWidth="1"/>
    <col min="14601" max="14601" width="3.625" customWidth="1"/>
    <col min="14602" max="14602" width="2.875" customWidth="1"/>
    <col min="14603" max="14603" width="3.625" customWidth="1"/>
    <col min="14604" max="14604" width="2.875" customWidth="1"/>
    <col min="14605" max="14605" width="4.125" customWidth="1"/>
    <col min="14606" max="14606" width="4.625" customWidth="1"/>
    <col min="14607" max="14607" width="3.625" customWidth="1"/>
    <col min="14608" max="14608" width="2.875" customWidth="1"/>
    <col min="14609" max="14609" width="3.625" customWidth="1"/>
    <col min="14610" max="14610" width="2.875" customWidth="1"/>
    <col min="14611" max="14611" width="3.625" customWidth="1"/>
    <col min="14612" max="14612" width="2.875" customWidth="1"/>
    <col min="14613" max="14613" width="3.625" customWidth="1"/>
    <col min="14614" max="14614" width="2.875" customWidth="1"/>
    <col min="14615" max="14615" width="3.625" customWidth="1"/>
    <col min="14616" max="14616" width="3.375" customWidth="1"/>
    <col min="14849" max="14850" width="3.625" customWidth="1"/>
    <col min="14851" max="14851" width="6.875" customWidth="1"/>
    <col min="14852" max="14852" width="4.125" customWidth="1"/>
    <col min="14853" max="14853" width="3.75" customWidth="1"/>
    <col min="14854" max="14854" width="2.875" customWidth="1"/>
    <col min="14855" max="14855" width="3.625" customWidth="1"/>
    <col min="14856" max="14856" width="2.875" customWidth="1"/>
    <col min="14857" max="14857" width="3.625" customWidth="1"/>
    <col min="14858" max="14858" width="2.875" customWidth="1"/>
    <col min="14859" max="14859" width="3.625" customWidth="1"/>
    <col min="14860" max="14860" width="2.875" customWidth="1"/>
    <col min="14861" max="14861" width="4.125" customWidth="1"/>
    <col min="14862" max="14862" width="4.625" customWidth="1"/>
    <col min="14863" max="14863" width="3.625" customWidth="1"/>
    <col min="14864" max="14864" width="2.875" customWidth="1"/>
    <col min="14865" max="14865" width="3.625" customWidth="1"/>
    <col min="14866" max="14866" width="2.875" customWidth="1"/>
    <col min="14867" max="14867" width="3.625" customWidth="1"/>
    <col min="14868" max="14868" width="2.875" customWidth="1"/>
    <col min="14869" max="14869" width="3.625" customWidth="1"/>
    <col min="14870" max="14870" width="2.875" customWidth="1"/>
    <col min="14871" max="14871" width="3.625" customWidth="1"/>
    <col min="14872" max="14872" width="3.375" customWidth="1"/>
    <col min="15105" max="15106" width="3.625" customWidth="1"/>
    <col min="15107" max="15107" width="6.875" customWidth="1"/>
    <col min="15108" max="15108" width="4.125" customWidth="1"/>
    <col min="15109" max="15109" width="3.75" customWidth="1"/>
    <col min="15110" max="15110" width="2.875" customWidth="1"/>
    <col min="15111" max="15111" width="3.625" customWidth="1"/>
    <col min="15112" max="15112" width="2.875" customWidth="1"/>
    <col min="15113" max="15113" width="3.625" customWidth="1"/>
    <col min="15114" max="15114" width="2.875" customWidth="1"/>
    <col min="15115" max="15115" width="3.625" customWidth="1"/>
    <col min="15116" max="15116" width="2.875" customWidth="1"/>
    <col min="15117" max="15117" width="4.125" customWidth="1"/>
    <col min="15118" max="15118" width="4.625" customWidth="1"/>
    <col min="15119" max="15119" width="3.625" customWidth="1"/>
    <col min="15120" max="15120" width="2.875" customWidth="1"/>
    <col min="15121" max="15121" width="3.625" customWidth="1"/>
    <col min="15122" max="15122" width="2.875" customWidth="1"/>
    <col min="15123" max="15123" width="3.625" customWidth="1"/>
    <col min="15124" max="15124" width="2.875" customWidth="1"/>
    <col min="15125" max="15125" width="3.625" customWidth="1"/>
    <col min="15126" max="15126" width="2.875" customWidth="1"/>
    <col min="15127" max="15127" width="3.625" customWidth="1"/>
    <col min="15128" max="15128" width="3.375" customWidth="1"/>
    <col min="15361" max="15362" width="3.625" customWidth="1"/>
    <col min="15363" max="15363" width="6.875" customWidth="1"/>
    <col min="15364" max="15364" width="4.125" customWidth="1"/>
    <col min="15365" max="15365" width="3.75" customWidth="1"/>
    <col min="15366" max="15366" width="2.875" customWidth="1"/>
    <col min="15367" max="15367" width="3.625" customWidth="1"/>
    <col min="15368" max="15368" width="2.875" customWidth="1"/>
    <col min="15369" max="15369" width="3.625" customWidth="1"/>
    <col min="15370" max="15370" width="2.875" customWidth="1"/>
    <col min="15371" max="15371" width="3.625" customWidth="1"/>
    <col min="15372" max="15372" width="2.875" customWidth="1"/>
    <col min="15373" max="15373" width="4.125" customWidth="1"/>
    <col min="15374" max="15374" width="4.625" customWidth="1"/>
    <col min="15375" max="15375" width="3.625" customWidth="1"/>
    <col min="15376" max="15376" width="2.875" customWidth="1"/>
    <col min="15377" max="15377" width="3.625" customWidth="1"/>
    <col min="15378" max="15378" width="2.875" customWidth="1"/>
    <col min="15379" max="15379" width="3.625" customWidth="1"/>
    <col min="15380" max="15380" width="2.875" customWidth="1"/>
    <col min="15381" max="15381" width="3.625" customWidth="1"/>
    <col min="15382" max="15382" width="2.875" customWidth="1"/>
    <col min="15383" max="15383" width="3.625" customWidth="1"/>
    <col min="15384" max="15384" width="3.375" customWidth="1"/>
    <col min="15617" max="15618" width="3.625" customWidth="1"/>
    <col min="15619" max="15619" width="6.875" customWidth="1"/>
    <col min="15620" max="15620" width="4.125" customWidth="1"/>
    <col min="15621" max="15621" width="3.75" customWidth="1"/>
    <col min="15622" max="15622" width="2.875" customWidth="1"/>
    <col min="15623" max="15623" width="3.625" customWidth="1"/>
    <col min="15624" max="15624" width="2.875" customWidth="1"/>
    <col min="15625" max="15625" width="3.625" customWidth="1"/>
    <col min="15626" max="15626" width="2.875" customWidth="1"/>
    <col min="15627" max="15627" width="3.625" customWidth="1"/>
    <col min="15628" max="15628" width="2.875" customWidth="1"/>
    <col min="15629" max="15629" width="4.125" customWidth="1"/>
    <col min="15630" max="15630" width="4.625" customWidth="1"/>
    <col min="15631" max="15631" width="3.625" customWidth="1"/>
    <col min="15632" max="15632" width="2.875" customWidth="1"/>
    <col min="15633" max="15633" width="3.625" customWidth="1"/>
    <col min="15634" max="15634" width="2.875" customWidth="1"/>
    <col min="15635" max="15635" width="3.625" customWidth="1"/>
    <col min="15636" max="15636" width="2.875" customWidth="1"/>
    <col min="15637" max="15637" width="3.625" customWidth="1"/>
    <col min="15638" max="15638" width="2.875" customWidth="1"/>
    <col min="15639" max="15639" width="3.625" customWidth="1"/>
    <col min="15640" max="15640" width="3.375" customWidth="1"/>
    <col min="15873" max="15874" width="3.625" customWidth="1"/>
    <col min="15875" max="15875" width="6.875" customWidth="1"/>
    <col min="15876" max="15876" width="4.125" customWidth="1"/>
    <col min="15877" max="15877" width="3.75" customWidth="1"/>
    <col min="15878" max="15878" width="2.875" customWidth="1"/>
    <col min="15879" max="15879" width="3.625" customWidth="1"/>
    <col min="15880" max="15880" width="2.875" customWidth="1"/>
    <col min="15881" max="15881" width="3.625" customWidth="1"/>
    <col min="15882" max="15882" width="2.875" customWidth="1"/>
    <col min="15883" max="15883" width="3.625" customWidth="1"/>
    <col min="15884" max="15884" width="2.875" customWidth="1"/>
    <col min="15885" max="15885" width="4.125" customWidth="1"/>
    <col min="15886" max="15886" width="4.625" customWidth="1"/>
    <col min="15887" max="15887" width="3.625" customWidth="1"/>
    <col min="15888" max="15888" width="2.875" customWidth="1"/>
    <col min="15889" max="15889" width="3.625" customWidth="1"/>
    <col min="15890" max="15890" width="2.875" customWidth="1"/>
    <col min="15891" max="15891" width="3.625" customWidth="1"/>
    <col min="15892" max="15892" width="2.875" customWidth="1"/>
    <col min="15893" max="15893" width="3.625" customWidth="1"/>
    <col min="15894" max="15894" width="2.875" customWidth="1"/>
    <col min="15895" max="15895" width="3.625" customWidth="1"/>
    <col min="15896" max="15896" width="3.375" customWidth="1"/>
    <col min="16129" max="16130" width="3.625" customWidth="1"/>
    <col min="16131" max="16131" width="6.875" customWidth="1"/>
    <col min="16132" max="16132" width="4.125" customWidth="1"/>
    <col min="16133" max="16133" width="3.75" customWidth="1"/>
    <col min="16134" max="16134" width="2.875" customWidth="1"/>
    <col min="16135" max="16135" width="3.625" customWidth="1"/>
    <col min="16136" max="16136" width="2.875" customWidth="1"/>
    <col min="16137" max="16137" width="3.625" customWidth="1"/>
    <col min="16138" max="16138" width="2.875" customWidth="1"/>
    <col min="16139" max="16139" width="3.625" customWidth="1"/>
    <col min="16140" max="16140" width="2.875" customWidth="1"/>
    <col min="16141" max="16141" width="4.125" customWidth="1"/>
    <col min="16142" max="16142" width="4.625" customWidth="1"/>
    <col min="16143" max="16143" width="3.625" customWidth="1"/>
    <col min="16144" max="16144" width="2.875" customWidth="1"/>
    <col min="16145" max="16145" width="3.625" customWidth="1"/>
    <col min="16146" max="16146" width="2.875" customWidth="1"/>
    <col min="16147" max="16147" width="3.625" customWidth="1"/>
    <col min="16148" max="16148" width="2.875" customWidth="1"/>
    <col min="16149" max="16149" width="3.625" customWidth="1"/>
    <col min="16150" max="16150" width="2.875" customWidth="1"/>
    <col min="16151" max="16151" width="3.625" customWidth="1"/>
    <col min="16152" max="16152" width="3.375" customWidth="1"/>
  </cols>
  <sheetData>
    <row r="1" spans="1:24" ht="18" customHeight="1">
      <c r="A1" s="94"/>
      <c r="B1" s="94"/>
      <c r="C1" s="94"/>
      <c r="D1" s="94"/>
      <c r="E1" s="94"/>
      <c r="F1" s="94"/>
      <c r="G1" s="94"/>
      <c r="H1" s="94"/>
      <c r="I1" s="94"/>
      <c r="J1" s="94"/>
      <c r="K1" s="94"/>
      <c r="L1" s="94"/>
      <c r="M1" s="94"/>
      <c r="N1" s="94"/>
      <c r="O1" s="1124" t="s">
        <v>445</v>
      </c>
      <c r="P1" s="1125"/>
      <c r="Q1" s="240"/>
      <c r="R1" s="240"/>
      <c r="S1" s="240"/>
      <c r="T1" s="240"/>
      <c r="U1" s="1128"/>
      <c r="V1" s="1128"/>
      <c r="W1" s="1128"/>
      <c r="X1" s="1128"/>
    </row>
    <row r="2" spans="1:24" ht="20.25" customHeight="1">
      <c r="A2" s="551"/>
      <c r="B2" s="552" t="s">
        <v>444</v>
      </c>
      <c r="C2" s="551"/>
      <c r="D2" s="551"/>
      <c r="E2" s="551"/>
      <c r="F2" s="551"/>
      <c r="G2" s="551"/>
      <c r="H2" s="551"/>
      <c r="I2" s="551"/>
      <c r="J2" s="551"/>
      <c r="K2" s="551"/>
      <c r="L2" s="551"/>
      <c r="M2" s="551"/>
      <c r="N2" s="551"/>
      <c r="O2" s="551"/>
      <c r="P2" s="551"/>
      <c r="Q2" s="267"/>
      <c r="R2" s="267"/>
      <c r="S2" s="267"/>
      <c r="T2" s="267"/>
      <c r="U2" s="267"/>
      <c r="V2" s="267"/>
      <c r="W2" s="267"/>
      <c r="X2" s="267"/>
    </row>
    <row r="3" spans="1:24" ht="18" customHeight="1">
      <c r="A3" s="94"/>
      <c r="B3" s="94"/>
      <c r="C3" s="94"/>
      <c r="D3" s="94"/>
      <c r="E3" s="94"/>
      <c r="F3" s="94"/>
      <c r="G3" s="94"/>
      <c r="H3" s="94"/>
      <c r="I3" s="94"/>
      <c r="J3" s="94"/>
      <c r="K3" s="94"/>
      <c r="L3" s="94"/>
      <c r="M3" s="94"/>
      <c r="N3" s="94"/>
      <c r="O3" s="94"/>
      <c r="P3" s="94"/>
      <c r="Q3" s="240"/>
      <c r="R3" s="240"/>
      <c r="S3" s="240"/>
      <c r="T3" s="240"/>
      <c r="U3" s="268"/>
      <c r="V3" s="268"/>
      <c r="W3" s="268"/>
      <c r="X3" s="268"/>
    </row>
    <row r="4" spans="1:24" ht="20.25" customHeight="1">
      <c r="A4" s="551"/>
      <c r="B4" s="1133" t="s">
        <v>427</v>
      </c>
      <c r="C4" s="1134"/>
      <c r="D4" s="1134"/>
      <c r="E4" s="1134"/>
      <c r="F4" s="1134"/>
      <c r="G4" s="1134"/>
      <c r="H4" s="1134"/>
      <c r="I4" s="1134"/>
      <c r="J4" s="1134"/>
      <c r="K4" s="1134"/>
      <c r="L4" s="1134"/>
      <c r="M4" s="1134"/>
      <c r="N4" s="1134"/>
      <c r="O4" s="1134"/>
      <c r="P4" s="551"/>
      <c r="Q4" s="267"/>
      <c r="R4" s="267"/>
      <c r="S4" s="267"/>
      <c r="T4" s="267"/>
      <c r="U4" s="267"/>
      <c r="V4" s="267"/>
      <c r="W4" s="267"/>
      <c r="X4" s="267"/>
    </row>
    <row r="5" spans="1:24" ht="18" customHeight="1">
      <c r="A5" s="94"/>
      <c r="B5" s="1134"/>
      <c r="C5" s="1134"/>
      <c r="D5" s="1134"/>
      <c r="E5" s="1134"/>
      <c r="F5" s="1134"/>
      <c r="G5" s="1134"/>
      <c r="H5" s="1134"/>
      <c r="I5" s="1134"/>
      <c r="J5" s="1134"/>
      <c r="K5" s="1134"/>
      <c r="L5" s="1134"/>
      <c r="M5" s="1134"/>
      <c r="N5" s="1134"/>
      <c r="O5" s="1134"/>
      <c r="P5" s="94"/>
      <c r="Q5" s="240"/>
      <c r="R5" s="240"/>
      <c r="S5" s="240"/>
      <c r="T5" s="240"/>
      <c r="U5" s="268"/>
      <c r="V5" s="268"/>
      <c r="W5" s="268"/>
      <c r="X5" s="268"/>
    </row>
    <row r="6" spans="1:24" ht="20.25" customHeight="1">
      <c r="A6" s="551"/>
      <c r="B6" s="1134"/>
      <c r="C6" s="1134"/>
      <c r="D6" s="1134"/>
      <c r="E6" s="1134"/>
      <c r="F6" s="1134"/>
      <c r="G6" s="1134"/>
      <c r="H6" s="1134"/>
      <c r="I6" s="1134"/>
      <c r="J6" s="1134"/>
      <c r="K6" s="1134"/>
      <c r="L6" s="1134"/>
      <c r="M6" s="1134"/>
      <c r="N6" s="1134"/>
      <c r="O6" s="1134"/>
      <c r="P6" s="551"/>
      <c r="Q6" s="267"/>
      <c r="R6" s="267"/>
      <c r="S6" s="267"/>
      <c r="T6" s="267"/>
      <c r="U6" s="267"/>
      <c r="V6" s="267"/>
      <c r="W6" s="267"/>
      <c r="X6" s="267"/>
    </row>
    <row r="7" spans="1:24" ht="18" customHeight="1">
      <c r="A7" s="94"/>
      <c r="B7" s="1134"/>
      <c r="C7" s="1134"/>
      <c r="D7" s="1134"/>
      <c r="E7" s="1134"/>
      <c r="F7" s="1134"/>
      <c r="G7" s="1134"/>
      <c r="H7" s="1134"/>
      <c r="I7" s="1134"/>
      <c r="J7" s="1134"/>
      <c r="K7" s="1134"/>
      <c r="L7" s="1134"/>
      <c r="M7" s="1134"/>
      <c r="N7" s="1134"/>
      <c r="O7" s="1134"/>
      <c r="P7" s="94"/>
      <c r="Q7" s="240"/>
      <c r="R7" s="240"/>
      <c r="S7" s="240"/>
      <c r="T7" s="240"/>
      <c r="U7" s="268"/>
      <c r="V7" s="268"/>
      <c r="W7" s="268"/>
      <c r="X7" s="268"/>
    </row>
    <row r="8" spans="1:24" ht="20.25" customHeight="1">
      <c r="A8" s="553"/>
      <c r="B8" s="1134"/>
      <c r="C8" s="1134"/>
      <c r="D8" s="1134"/>
      <c r="E8" s="1134"/>
      <c r="F8" s="1134"/>
      <c r="G8" s="1134"/>
      <c r="H8" s="1134"/>
      <c r="I8" s="1134"/>
      <c r="J8" s="1134"/>
      <c r="K8" s="1134"/>
      <c r="L8" s="1134"/>
      <c r="M8" s="1134"/>
      <c r="N8" s="1134"/>
      <c r="O8" s="1134"/>
      <c r="P8" s="553"/>
      <c r="Q8" s="267"/>
      <c r="R8" s="267"/>
      <c r="S8" s="267"/>
      <c r="T8" s="267"/>
      <c r="U8" s="267"/>
      <c r="V8" s="267"/>
      <c r="W8" s="267"/>
      <c r="X8" s="267"/>
    </row>
    <row r="9" spans="1:24" ht="18" customHeight="1">
      <c r="A9" s="553"/>
      <c r="B9" s="1134"/>
      <c r="C9" s="1134"/>
      <c r="D9" s="1134"/>
      <c r="E9" s="1134"/>
      <c r="F9" s="1134"/>
      <c r="G9" s="1134"/>
      <c r="H9" s="1134"/>
      <c r="I9" s="1134"/>
      <c r="J9" s="1134"/>
      <c r="K9" s="1134"/>
      <c r="L9" s="1134"/>
      <c r="M9" s="1134"/>
      <c r="N9" s="1134"/>
      <c r="O9" s="1134"/>
      <c r="P9" s="553"/>
      <c r="Q9" s="241"/>
      <c r="R9" s="240"/>
      <c r="S9" s="240"/>
      <c r="T9" s="240"/>
      <c r="U9" s="268"/>
      <c r="V9" s="268"/>
      <c r="W9" s="268"/>
      <c r="X9" s="268"/>
    </row>
    <row r="10" spans="1:24" ht="20.25" customHeight="1">
      <c r="A10" s="554"/>
      <c r="B10" s="1134"/>
      <c r="C10" s="1134"/>
      <c r="D10" s="1134"/>
      <c r="E10" s="1134"/>
      <c r="F10" s="1134"/>
      <c r="G10" s="1134"/>
      <c r="H10" s="1134"/>
      <c r="I10" s="1134"/>
      <c r="J10" s="1134"/>
      <c r="K10" s="1134"/>
      <c r="L10" s="1134"/>
      <c r="M10" s="1134"/>
      <c r="N10" s="1134"/>
      <c r="O10" s="1134"/>
      <c r="P10" s="554"/>
      <c r="Q10" s="267"/>
      <c r="R10" s="267"/>
      <c r="S10" s="267"/>
      <c r="T10" s="267"/>
      <c r="U10" s="267"/>
      <c r="V10" s="267"/>
      <c r="W10" s="267"/>
      <c r="X10" s="267"/>
    </row>
    <row r="11" spans="1:24" ht="18" customHeight="1">
      <c r="A11" s="554"/>
      <c r="B11" s="1134"/>
      <c r="C11" s="1134"/>
      <c r="D11" s="1134"/>
      <c r="E11" s="1134"/>
      <c r="F11" s="1134"/>
      <c r="G11" s="1134"/>
      <c r="H11" s="1134"/>
      <c r="I11" s="1134"/>
      <c r="J11" s="1134"/>
      <c r="K11" s="1134"/>
      <c r="L11" s="1134"/>
      <c r="M11" s="1134"/>
      <c r="N11" s="1134"/>
      <c r="O11" s="1134"/>
      <c r="P11" s="554"/>
      <c r="Q11" s="241"/>
      <c r="R11" s="240"/>
      <c r="S11" s="240"/>
      <c r="T11" s="240"/>
      <c r="U11" s="268"/>
      <c r="V11" s="268"/>
      <c r="W11" s="268"/>
      <c r="X11" s="268"/>
    </row>
    <row r="12" spans="1:24" ht="20.25" customHeight="1">
      <c r="A12" s="554"/>
      <c r="B12" s="1134"/>
      <c r="C12" s="1134"/>
      <c r="D12" s="1134"/>
      <c r="E12" s="1134"/>
      <c r="F12" s="1134"/>
      <c r="G12" s="1134"/>
      <c r="H12" s="1134"/>
      <c r="I12" s="1134"/>
      <c r="J12" s="1134"/>
      <c r="K12" s="1134"/>
      <c r="L12" s="1134"/>
      <c r="M12" s="1134"/>
      <c r="N12" s="1134"/>
      <c r="O12" s="1134"/>
      <c r="P12" s="554"/>
      <c r="Q12" s="269"/>
      <c r="R12" s="269"/>
      <c r="S12" s="269"/>
      <c r="T12" s="269"/>
      <c r="U12" s="269"/>
      <c r="V12" s="269"/>
      <c r="W12" s="269"/>
      <c r="X12" s="269"/>
    </row>
    <row r="13" spans="1:24" ht="18" customHeight="1">
      <c r="A13" s="94"/>
      <c r="B13" s="1134"/>
      <c r="C13" s="1134"/>
      <c r="D13" s="1134"/>
      <c r="E13" s="1134"/>
      <c r="F13" s="1134"/>
      <c r="G13" s="1134"/>
      <c r="H13" s="1134"/>
      <c r="I13" s="1134"/>
      <c r="J13" s="1134"/>
      <c r="K13" s="1134"/>
      <c r="L13" s="1134"/>
      <c r="M13" s="1134"/>
      <c r="N13" s="1134"/>
      <c r="O13" s="1134"/>
      <c r="P13" s="94"/>
      <c r="Q13" s="240"/>
      <c r="R13" s="240"/>
      <c r="S13" s="240"/>
      <c r="T13" s="240"/>
      <c r="U13" s="268"/>
      <c r="V13" s="268"/>
      <c r="W13" s="268"/>
      <c r="X13" s="268"/>
    </row>
    <row r="14" spans="1:24" ht="20.25" customHeight="1">
      <c r="A14" s="551"/>
      <c r="B14" s="1134"/>
      <c r="C14" s="1134"/>
      <c r="D14" s="1134"/>
      <c r="E14" s="1134"/>
      <c r="F14" s="1134"/>
      <c r="G14" s="1134"/>
      <c r="H14" s="1134"/>
      <c r="I14" s="1134"/>
      <c r="J14" s="1134"/>
      <c r="K14" s="1134"/>
      <c r="L14" s="1134"/>
      <c r="M14" s="1134"/>
      <c r="N14" s="1134"/>
      <c r="O14" s="1134"/>
      <c r="P14" s="551"/>
      <c r="Q14" s="267"/>
      <c r="R14" s="267"/>
      <c r="S14" s="267"/>
      <c r="T14" s="267"/>
      <c r="U14" s="267"/>
      <c r="V14" s="267"/>
      <c r="W14" s="267"/>
      <c r="X14" s="267"/>
    </row>
    <row r="15" spans="1:24" ht="18" customHeight="1">
      <c r="A15" s="94"/>
      <c r="B15" s="1134"/>
      <c r="C15" s="1134"/>
      <c r="D15" s="1134"/>
      <c r="E15" s="1134"/>
      <c r="F15" s="1134"/>
      <c r="G15" s="1134"/>
      <c r="H15" s="1134"/>
      <c r="I15" s="1134"/>
      <c r="J15" s="1134"/>
      <c r="K15" s="1134"/>
      <c r="L15" s="1134"/>
      <c r="M15" s="1134"/>
      <c r="N15" s="1134"/>
      <c r="O15" s="1134"/>
      <c r="P15" s="94"/>
      <c r="Q15" s="240"/>
      <c r="R15" s="240"/>
      <c r="S15" s="240"/>
      <c r="T15" s="240"/>
      <c r="U15" s="268"/>
      <c r="V15" s="268"/>
      <c r="W15" s="268"/>
      <c r="X15" s="268"/>
    </row>
    <row r="16" spans="1:24" ht="20.25" customHeight="1">
      <c r="A16" s="551"/>
      <c r="B16" s="1134"/>
      <c r="C16" s="1134"/>
      <c r="D16" s="1134"/>
      <c r="E16" s="1134"/>
      <c r="F16" s="1134"/>
      <c r="G16" s="1134"/>
      <c r="H16" s="1134"/>
      <c r="I16" s="1134"/>
      <c r="J16" s="1134"/>
      <c r="K16" s="1134"/>
      <c r="L16" s="1134"/>
      <c r="M16" s="1134"/>
      <c r="N16" s="1134"/>
      <c r="O16" s="1134"/>
      <c r="P16" s="551"/>
      <c r="Q16" s="267"/>
      <c r="R16" s="267"/>
      <c r="S16" s="267"/>
      <c r="T16" s="267"/>
      <c r="U16" s="267"/>
      <c r="V16" s="267"/>
      <c r="W16" s="267"/>
      <c r="X16" s="267"/>
    </row>
    <row r="17" spans="1:24" ht="18" customHeight="1">
      <c r="A17" s="94"/>
      <c r="B17" s="1134"/>
      <c r="C17" s="1134"/>
      <c r="D17" s="1134"/>
      <c r="E17" s="1134"/>
      <c r="F17" s="1134"/>
      <c r="G17" s="1134"/>
      <c r="H17" s="1134"/>
      <c r="I17" s="1134"/>
      <c r="J17" s="1134"/>
      <c r="K17" s="1134"/>
      <c r="L17" s="1134"/>
      <c r="M17" s="1134"/>
      <c r="N17" s="1134"/>
      <c r="O17" s="1134"/>
      <c r="P17" s="94"/>
      <c r="Q17" s="240"/>
      <c r="R17" s="240"/>
      <c r="S17" s="240"/>
      <c r="T17" s="240"/>
      <c r="U17" s="268"/>
      <c r="V17" s="268"/>
      <c r="W17" s="268"/>
      <c r="X17" s="268"/>
    </row>
    <row r="18" spans="1:24" ht="20.25" customHeight="1">
      <c r="A18" s="551"/>
      <c r="B18" s="1134"/>
      <c r="C18" s="1134"/>
      <c r="D18" s="1134"/>
      <c r="E18" s="1134"/>
      <c r="F18" s="1134"/>
      <c r="G18" s="1134"/>
      <c r="H18" s="1134"/>
      <c r="I18" s="1134"/>
      <c r="J18" s="1134"/>
      <c r="K18" s="1134"/>
      <c r="L18" s="1134"/>
      <c r="M18" s="1134"/>
      <c r="N18" s="1134"/>
      <c r="O18" s="1134"/>
      <c r="P18" s="551"/>
      <c r="Q18" s="267"/>
      <c r="R18" s="267"/>
      <c r="S18" s="267"/>
      <c r="T18" s="267"/>
      <c r="U18" s="267"/>
      <c r="V18" s="267"/>
      <c r="W18" s="267"/>
      <c r="X18" s="267"/>
    </row>
    <row r="19" spans="1:24" ht="18" customHeight="1">
      <c r="A19" s="94"/>
      <c r="B19" s="1134"/>
      <c r="C19" s="1134"/>
      <c r="D19" s="1134"/>
      <c r="E19" s="1134"/>
      <c r="F19" s="1134"/>
      <c r="G19" s="1134"/>
      <c r="H19" s="1134"/>
      <c r="I19" s="1134"/>
      <c r="J19" s="1134"/>
      <c r="K19" s="1134"/>
      <c r="L19" s="1134"/>
      <c r="M19" s="1134"/>
      <c r="N19" s="1134"/>
      <c r="O19" s="1134"/>
      <c r="P19" s="94"/>
      <c r="Q19" s="240"/>
      <c r="R19" s="240"/>
      <c r="S19" s="240"/>
      <c r="T19" s="240"/>
      <c r="U19" s="268"/>
      <c r="V19" s="268"/>
      <c r="W19" s="268"/>
      <c r="X19" s="268"/>
    </row>
    <row r="20" spans="1:24" ht="20.25" customHeight="1">
      <c r="A20" s="551"/>
      <c r="B20" s="1134"/>
      <c r="C20" s="1134"/>
      <c r="D20" s="1134"/>
      <c r="E20" s="1134"/>
      <c r="F20" s="1134"/>
      <c r="G20" s="1134"/>
      <c r="H20" s="1134"/>
      <c r="I20" s="1134"/>
      <c r="J20" s="1134"/>
      <c r="K20" s="1134"/>
      <c r="L20" s="1134"/>
      <c r="M20" s="1134"/>
      <c r="N20" s="1134"/>
      <c r="O20" s="1134"/>
      <c r="P20" s="551"/>
      <c r="Q20" s="267"/>
      <c r="R20" s="267"/>
      <c r="S20" s="267"/>
      <c r="T20" s="267"/>
      <c r="U20" s="267"/>
      <c r="V20" s="267"/>
      <c r="W20" s="267"/>
      <c r="X20" s="267"/>
    </row>
    <row r="21" spans="1:24" ht="18" customHeight="1">
      <c r="A21" s="94"/>
      <c r="B21" s="1134"/>
      <c r="C21" s="1134"/>
      <c r="D21" s="1134"/>
      <c r="E21" s="1134"/>
      <c r="F21" s="1134"/>
      <c r="G21" s="1134"/>
      <c r="H21" s="1134"/>
      <c r="I21" s="1134"/>
      <c r="J21" s="1134"/>
      <c r="K21" s="1134"/>
      <c r="L21" s="1134"/>
      <c r="M21" s="1134"/>
      <c r="N21" s="1134"/>
      <c r="O21" s="1134"/>
      <c r="P21" s="94"/>
      <c r="Q21" s="240"/>
      <c r="R21" s="240"/>
      <c r="S21" s="240"/>
      <c r="T21" s="240"/>
      <c r="U21" s="268"/>
      <c r="V21" s="268"/>
      <c r="W21" s="268"/>
      <c r="X21" s="268"/>
    </row>
    <row r="22" spans="1:24" ht="20.25" customHeight="1">
      <c r="A22" s="551"/>
      <c r="B22" s="1134"/>
      <c r="C22" s="1134"/>
      <c r="D22" s="1134"/>
      <c r="E22" s="1134"/>
      <c r="F22" s="1134"/>
      <c r="G22" s="1134"/>
      <c r="H22" s="1134"/>
      <c r="I22" s="1134"/>
      <c r="J22" s="1134"/>
      <c r="K22" s="1134"/>
      <c r="L22" s="1134"/>
      <c r="M22" s="1134"/>
      <c r="N22" s="1134"/>
      <c r="O22" s="1134"/>
      <c r="P22" s="551"/>
      <c r="Q22" s="267"/>
      <c r="R22" s="267"/>
      <c r="S22" s="267"/>
      <c r="T22" s="267"/>
      <c r="U22" s="267"/>
      <c r="V22" s="267"/>
      <c r="W22" s="267"/>
      <c r="X22" s="267"/>
    </row>
    <row r="23" spans="1:24" ht="18" customHeight="1">
      <c r="A23" s="94"/>
      <c r="B23" s="1134"/>
      <c r="C23" s="1134"/>
      <c r="D23" s="1134"/>
      <c r="E23" s="1134"/>
      <c r="F23" s="1134"/>
      <c r="G23" s="1134"/>
      <c r="H23" s="1134"/>
      <c r="I23" s="1134"/>
      <c r="J23" s="1134"/>
      <c r="K23" s="1134"/>
      <c r="L23" s="1134"/>
      <c r="M23" s="1134"/>
      <c r="N23" s="1134"/>
      <c r="O23" s="1134"/>
      <c r="P23" s="94"/>
      <c r="Q23" s="240"/>
      <c r="R23" s="240"/>
      <c r="S23" s="240"/>
      <c r="T23" s="240"/>
      <c r="U23" s="268"/>
      <c r="V23" s="268"/>
      <c r="W23" s="268"/>
      <c r="X23" s="268"/>
    </row>
    <row r="24" spans="1:24" ht="20.25" customHeight="1">
      <c r="A24" s="551"/>
      <c r="B24" s="1134"/>
      <c r="C24" s="1134"/>
      <c r="D24" s="1134"/>
      <c r="E24" s="1134"/>
      <c r="F24" s="1134"/>
      <c r="G24" s="1134"/>
      <c r="H24" s="1134"/>
      <c r="I24" s="1134"/>
      <c r="J24" s="1134"/>
      <c r="K24" s="1134"/>
      <c r="L24" s="1134"/>
      <c r="M24" s="1134"/>
      <c r="N24" s="1134"/>
      <c r="O24" s="1134"/>
      <c r="P24" s="551"/>
      <c r="Q24" s="267"/>
      <c r="R24" s="267"/>
      <c r="S24" s="267"/>
      <c r="T24" s="267"/>
      <c r="U24" s="267"/>
      <c r="V24" s="267"/>
      <c r="W24" s="267"/>
      <c r="X24" s="267"/>
    </row>
    <row r="25" spans="1:24" ht="18" customHeight="1">
      <c r="A25" s="94"/>
      <c r="B25" s="1134"/>
      <c r="C25" s="1134"/>
      <c r="D25" s="1134"/>
      <c r="E25" s="1134"/>
      <c r="F25" s="1134"/>
      <c r="G25" s="1134"/>
      <c r="H25" s="1134"/>
      <c r="I25" s="1134"/>
      <c r="J25" s="1134"/>
      <c r="K25" s="1134"/>
      <c r="L25" s="1134"/>
      <c r="M25" s="1134"/>
      <c r="N25" s="1134"/>
      <c r="O25" s="1134"/>
      <c r="P25" s="94"/>
      <c r="Q25" s="240"/>
      <c r="R25" s="240"/>
      <c r="S25" s="240"/>
      <c r="T25" s="240"/>
      <c r="U25" s="268"/>
      <c r="V25" s="268"/>
      <c r="W25" s="268"/>
      <c r="X25" s="268"/>
    </row>
    <row r="26" spans="1:24" ht="20.25" customHeight="1">
      <c r="A26" s="551"/>
      <c r="B26" s="1134"/>
      <c r="C26" s="1134"/>
      <c r="D26" s="1134"/>
      <c r="E26" s="1134"/>
      <c r="F26" s="1134"/>
      <c r="G26" s="1134"/>
      <c r="H26" s="1134"/>
      <c r="I26" s="1134"/>
      <c r="J26" s="1134"/>
      <c r="K26" s="1134"/>
      <c r="L26" s="1134"/>
      <c r="M26" s="1134"/>
      <c r="N26" s="1134"/>
      <c r="O26" s="1134"/>
      <c r="P26" s="551"/>
      <c r="Q26" s="267"/>
      <c r="R26" s="267"/>
      <c r="S26" s="267"/>
      <c r="T26" s="267"/>
      <c r="U26" s="267"/>
      <c r="V26" s="267"/>
      <c r="W26" s="267"/>
      <c r="X26" s="267"/>
    </row>
    <row r="27" spans="1:24" ht="18" customHeight="1">
      <c r="A27" s="94"/>
      <c r="B27" s="1134"/>
      <c r="C27" s="1134"/>
      <c r="D27" s="1134"/>
      <c r="E27" s="1134"/>
      <c r="F27" s="1134"/>
      <c r="G27" s="1134"/>
      <c r="H27" s="1134"/>
      <c r="I27" s="1134"/>
      <c r="J27" s="1134"/>
      <c r="K27" s="1134"/>
      <c r="L27" s="1134"/>
      <c r="M27" s="1134"/>
      <c r="N27" s="1134"/>
      <c r="O27" s="1134"/>
      <c r="P27" s="94"/>
      <c r="Q27" s="240"/>
      <c r="R27" s="240"/>
      <c r="S27" s="240"/>
      <c r="T27" s="240"/>
      <c r="U27" s="268"/>
      <c r="V27" s="268"/>
      <c r="W27" s="268"/>
      <c r="X27" s="268"/>
    </row>
    <row r="28" spans="1:24" ht="20.25" customHeight="1">
      <c r="A28" s="551"/>
      <c r="B28" s="1134"/>
      <c r="C28" s="1134"/>
      <c r="D28" s="1134"/>
      <c r="E28" s="1134"/>
      <c r="F28" s="1134"/>
      <c r="G28" s="1134"/>
      <c r="H28" s="1134"/>
      <c r="I28" s="1134"/>
      <c r="J28" s="1134"/>
      <c r="K28" s="1134"/>
      <c r="L28" s="1134"/>
      <c r="M28" s="1134"/>
      <c r="N28" s="1134"/>
      <c r="O28" s="1134"/>
      <c r="P28" s="551"/>
      <c r="Q28" s="267"/>
      <c r="R28" s="267"/>
      <c r="S28" s="267"/>
      <c r="T28" s="267"/>
      <c r="U28" s="267"/>
      <c r="V28" s="267"/>
      <c r="W28" s="267"/>
      <c r="X28" s="267"/>
    </row>
    <row r="29" spans="1:24" ht="18" customHeight="1">
      <c r="A29" s="94"/>
      <c r="B29" s="1134"/>
      <c r="C29" s="1134"/>
      <c r="D29" s="1134"/>
      <c r="E29" s="1134"/>
      <c r="F29" s="1134"/>
      <c r="G29" s="1134"/>
      <c r="H29" s="1134"/>
      <c r="I29" s="1134"/>
      <c r="J29" s="1134"/>
      <c r="K29" s="1134"/>
      <c r="L29" s="1134"/>
      <c r="M29" s="1134"/>
      <c r="N29" s="1134"/>
      <c r="O29" s="1134"/>
      <c r="P29" s="94"/>
      <c r="Q29" s="240"/>
      <c r="R29" s="240"/>
      <c r="S29" s="240"/>
      <c r="T29" s="240"/>
      <c r="U29" s="1128"/>
      <c r="V29" s="1128"/>
      <c r="W29" s="1128"/>
      <c r="X29" s="1128"/>
    </row>
    <row r="30" spans="1:24" ht="20.25" customHeight="1">
      <c r="A30" s="551"/>
      <c r="B30" s="1134"/>
      <c r="C30" s="1134"/>
      <c r="D30" s="1134"/>
      <c r="E30" s="1134"/>
      <c r="F30" s="1134"/>
      <c r="G30" s="1134"/>
      <c r="H30" s="1134"/>
      <c r="I30" s="1134"/>
      <c r="J30" s="1134"/>
      <c r="K30" s="1134"/>
      <c r="L30" s="1134"/>
      <c r="M30" s="1134"/>
      <c r="N30" s="1134"/>
      <c r="O30" s="1134"/>
      <c r="P30" s="551"/>
      <c r="Q30" s="267"/>
      <c r="R30" s="267"/>
      <c r="S30" s="267"/>
      <c r="T30" s="267"/>
      <c r="U30" s="267"/>
      <c r="V30" s="267"/>
      <c r="W30" s="267"/>
      <c r="X30" s="267"/>
    </row>
    <row r="31" spans="1:24" ht="18" customHeight="1">
      <c r="A31" s="94"/>
      <c r="B31" s="1134"/>
      <c r="C31" s="1134"/>
      <c r="D31" s="1134"/>
      <c r="E31" s="1134"/>
      <c r="F31" s="1134"/>
      <c r="G31" s="1134"/>
      <c r="H31" s="1134"/>
      <c r="I31" s="1134"/>
      <c r="J31" s="1134"/>
      <c r="K31" s="1134"/>
      <c r="L31" s="1134"/>
      <c r="M31" s="1134"/>
      <c r="N31" s="1134"/>
      <c r="O31" s="1134"/>
      <c r="P31" s="94"/>
      <c r="Q31" s="240"/>
      <c r="R31" s="240"/>
      <c r="S31" s="240"/>
      <c r="T31" s="240"/>
      <c r="U31" s="1128"/>
      <c r="V31" s="1128"/>
      <c r="W31" s="1128"/>
      <c r="X31" s="1128"/>
    </row>
    <row r="32" spans="1:24" ht="20.25" customHeight="1">
      <c r="A32" s="551"/>
      <c r="B32" s="1134"/>
      <c r="C32" s="1134"/>
      <c r="D32" s="1134"/>
      <c r="E32" s="1134"/>
      <c r="F32" s="1134"/>
      <c r="G32" s="1134"/>
      <c r="H32" s="1134"/>
      <c r="I32" s="1134"/>
      <c r="J32" s="1134"/>
      <c r="K32" s="1134"/>
      <c r="L32" s="1134"/>
      <c r="M32" s="1134"/>
      <c r="N32" s="1134"/>
      <c r="O32" s="1134"/>
      <c r="P32" s="551"/>
      <c r="Q32" s="267"/>
      <c r="R32" s="267"/>
      <c r="S32" s="267"/>
      <c r="T32" s="267"/>
      <c r="U32" s="267"/>
      <c r="V32" s="267"/>
      <c r="W32" s="267"/>
      <c r="X32" s="267"/>
    </row>
    <row r="33" spans="1:24" ht="18" customHeight="1">
      <c r="A33" s="555"/>
      <c r="B33" s="1134"/>
      <c r="C33" s="1134"/>
      <c r="D33" s="1134"/>
      <c r="E33" s="1134"/>
      <c r="F33" s="1134"/>
      <c r="G33" s="1134"/>
      <c r="H33" s="1134"/>
      <c r="I33" s="1134"/>
      <c r="J33" s="1134"/>
      <c r="K33" s="1134"/>
      <c r="L33" s="1134"/>
      <c r="M33" s="1134"/>
      <c r="N33" s="1134"/>
      <c r="O33" s="1134"/>
      <c r="P33" s="556"/>
      <c r="Q33" s="240"/>
      <c r="R33" s="240"/>
      <c r="S33" s="240"/>
      <c r="T33" s="240"/>
      <c r="U33" s="1128"/>
      <c r="V33" s="1128"/>
      <c r="W33" s="1128"/>
      <c r="X33" s="1128"/>
    </row>
    <row r="34" spans="1:24" ht="20.25" customHeight="1">
      <c r="A34" s="551"/>
      <c r="B34" s="1134"/>
      <c r="C34" s="1134"/>
      <c r="D34" s="1134"/>
      <c r="E34" s="1134"/>
      <c r="F34" s="1134"/>
      <c r="G34" s="1134"/>
      <c r="H34" s="1134"/>
      <c r="I34" s="1134"/>
      <c r="J34" s="1134"/>
      <c r="K34" s="1134"/>
      <c r="L34" s="1134"/>
      <c r="M34" s="1134"/>
      <c r="N34" s="1134"/>
      <c r="O34" s="1134"/>
      <c r="P34" s="551"/>
      <c r="Q34" s="267"/>
      <c r="R34" s="267"/>
      <c r="S34" s="267"/>
      <c r="T34" s="267"/>
      <c r="U34" s="267"/>
      <c r="V34" s="267"/>
      <c r="W34" s="267"/>
      <c r="X34" s="267"/>
    </row>
    <row r="35" spans="1:24" ht="18" customHeight="1">
      <c r="A35" s="94"/>
      <c r="B35" s="1134"/>
      <c r="C35" s="1134"/>
      <c r="D35" s="1134"/>
      <c r="E35" s="1134"/>
      <c r="F35" s="1134"/>
      <c r="G35" s="1134"/>
      <c r="H35" s="1134"/>
      <c r="I35" s="1134"/>
      <c r="J35" s="1134"/>
      <c r="K35" s="1134"/>
      <c r="L35" s="1134"/>
      <c r="M35" s="1134"/>
      <c r="N35" s="1134"/>
      <c r="O35" s="1134"/>
      <c r="P35" s="94"/>
      <c r="Q35" s="240"/>
      <c r="R35" s="240"/>
      <c r="S35" s="240"/>
      <c r="T35" s="240"/>
      <c r="U35" s="1128"/>
      <c r="V35" s="1128"/>
      <c r="W35" s="1128"/>
      <c r="X35" s="1128"/>
    </row>
    <row r="36" spans="1:24" ht="20.25" customHeight="1">
      <c r="A36" s="551"/>
      <c r="B36" s="1134"/>
      <c r="C36" s="1134"/>
      <c r="D36" s="1134"/>
      <c r="E36" s="1134"/>
      <c r="F36" s="1134"/>
      <c r="G36" s="1134"/>
      <c r="H36" s="1134"/>
      <c r="I36" s="1134"/>
      <c r="J36" s="1134"/>
      <c r="K36" s="1134"/>
      <c r="L36" s="1134"/>
      <c r="M36" s="1134"/>
      <c r="N36" s="1134"/>
      <c r="O36" s="1134"/>
      <c r="P36" s="551"/>
      <c r="Q36" s="267"/>
      <c r="R36" s="267"/>
      <c r="S36" s="267"/>
      <c r="T36" s="267"/>
      <c r="U36" s="267"/>
      <c r="V36" s="267"/>
      <c r="W36" s="267"/>
      <c r="X36" s="267"/>
    </row>
    <row r="37" spans="1:24" ht="18" customHeight="1">
      <c r="A37" s="94"/>
      <c r="B37" s="1134"/>
      <c r="C37" s="1134"/>
      <c r="D37" s="1134"/>
      <c r="E37" s="1134"/>
      <c r="F37" s="1134"/>
      <c r="G37" s="1134"/>
      <c r="H37" s="1134"/>
      <c r="I37" s="1134"/>
      <c r="J37" s="1134"/>
      <c r="K37" s="1134"/>
      <c r="L37" s="1134"/>
      <c r="M37" s="1134"/>
      <c r="N37" s="1134"/>
      <c r="O37" s="1134"/>
      <c r="P37" s="94"/>
      <c r="Q37" s="240"/>
      <c r="R37" s="240"/>
      <c r="S37" s="240"/>
      <c r="T37" s="240"/>
      <c r="U37" s="268"/>
      <c r="V37" s="268"/>
      <c r="W37" s="268"/>
      <c r="X37" s="268"/>
    </row>
    <row r="38" spans="1:24" ht="20.25" customHeight="1">
      <c r="A38" s="551"/>
      <c r="B38" s="1134"/>
      <c r="C38" s="1134"/>
      <c r="D38" s="1134"/>
      <c r="E38" s="1134"/>
      <c r="F38" s="1134"/>
      <c r="G38" s="1134"/>
      <c r="H38" s="1134"/>
      <c r="I38" s="1134"/>
      <c r="J38" s="1134"/>
      <c r="K38" s="1134"/>
      <c r="L38" s="1134"/>
      <c r="M38" s="1134"/>
      <c r="N38" s="1134"/>
      <c r="O38" s="1134"/>
      <c r="P38" s="551"/>
      <c r="Q38" s="267"/>
      <c r="R38" s="267"/>
      <c r="S38" s="267"/>
      <c r="T38" s="267"/>
      <c r="U38" s="267"/>
      <c r="V38" s="267"/>
      <c r="W38" s="267"/>
      <c r="X38" s="267"/>
    </row>
    <row r="39" spans="1:24" ht="18" customHeight="1">
      <c r="A39" s="94"/>
      <c r="B39" s="1134"/>
      <c r="C39" s="1134"/>
      <c r="D39" s="1134"/>
      <c r="E39" s="1134"/>
      <c r="F39" s="1134"/>
      <c r="G39" s="1134"/>
      <c r="H39" s="1134"/>
      <c r="I39" s="1134"/>
      <c r="J39" s="1134"/>
      <c r="K39" s="1134"/>
      <c r="L39" s="1134"/>
      <c r="M39" s="1134"/>
      <c r="N39" s="1134"/>
      <c r="O39" s="1134"/>
      <c r="P39" s="94"/>
      <c r="Q39" s="240"/>
      <c r="R39" s="240"/>
      <c r="S39" s="240"/>
      <c r="T39" s="240"/>
      <c r="U39" s="1128"/>
      <c r="V39" s="1128"/>
      <c r="W39" s="1128"/>
      <c r="X39" s="1128"/>
    </row>
    <row r="40" spans="1:24" ht="20.25" customHeight="1">
      <c r="A40" s="551"/>
      <c r="B40" s="551"/>
      <c r="C40" s="551"/>
      <c r="D40" s="551"/>
      <c r="E40" s="551"/>
      <c r="F40" s="551"/>
      <c r="G40" s="551"/>
      <c r="H40" s="551"/>
      <c r="I40" s="551"/>
      <c r="J40" s="551"/>
      <c r="K40" s="551"/>
      <c r="L40" s="551"/>
      <c r="M40" s="551"/>
      <c r="N40" s="551"/>
      <c r="O40" s="551"/>
      <c r="P40" s="551"/>
      <c r="Q40" s="267"/>
      <c r="R40" s="267"/>
      <c r="S40" s="267"/>
      <c r="T40" s="267"/>
      <c r="U40" s="267"/>
      <c r="V40" s="267"/>
      <c r="W40" s="267"/>
      <c r="X40" s="267"/>
    </row>
    <row r="41" spans="1:24" ht="18" customHeight="1">
      <c r="A41" s="1135" t="s">
        <v>428</v>
      </c>
      <c r="B41" s="1135"/>
      <c r="C41" s="1135"/>
      <c r="D41" s="1135"/>
      <c r="E41" s="1135"/>
      <c r="F41" s="1135"/>
      <c r="G41" s="1135"/>
      <c r="H41" s="1135"/>
      <c r="I41" s="1135"/>
      <c r="J41" s="1135"/>
      <c r="K41" s="1135"/>
      <c r="L41" s="1135"/>
      <c r="M41" s="1135"/>
      <c r="N41" s="1135"/>
      <c r="O41" s="1135"/>
      <c r="P41" s="1135"/>
      <c r="Q41" s="240"/>
      <c r="R41" s="240"/>
      <c r="S41" s="240"/>
      <c r="T41" s="240"/>
      <c r="U41" s="268"/>
      <c r="V41" s="268"/>
      <c r="W41" s="268"/>
      <c r="X41" s="268"/>
    </row>
    <row r="42" spans="1:24" ht="20.25" customHeight="1">
      <c r="A42" s="551"/>
      <c r="B42" s="551"/>
      <c r="C42" s="551"/>
      <c r="D42" s="551"/>
      <c r="E42" s="551"/>
      <c r="F42" s="551"/>
      <c r="G42" s="551"/>
      <c r="H42" s="551"/>
      <c r="I42" s="551"/>
      <c r="J42" s="551"/>
      <c r="K42" s="551"/>
      <c r="L42" s="551"/>
      <c r="M42" s="551"/>
      <c r="N42" s="551"/>
      <c r="O42" s="551"/>
      <c r="P42" s="385" t="str">
        <f>様式7!$F$4</f>
        <v>○○○○○○○○○○○ＥＳＣＯ事業</v>
      </c>
      <c r="Q42" s="267"/>
      <c r="R42" s="267"/>
      <c r="S42" s="267"/>
      <c r="T42" s="267"/>
      <c r="U42" s="267"/>
      <c r="V42" s="267"/>
      <c r="W42" s="267"/>
      <c r="X42" s="267"/>
    </row>
    <row r="43" spans="1:24" ht="18" customHeight="1">
      <c r="A43" s="240"/>
      <c r="B43" s="240"/>
      <c r="C43" s="240"/>
      <c r="D43" s="240"/>
      <c r="E43" s="240"/>
      <c r="F43" s="240"/>
      <c r="G43" s="240"/>
      <c r="H43" s="240"/>
      <c r="I43" s="240"/>
      <c r="J43" s="240"/>
      <c r="K43" s="240"/>
      <c r="L43" s="240"/>
      <c r="M43" s="240"/>
      <c r="N43" s="240"/>
      <c r="O43" s="240"/>
      <c r="P43" s="240"/>
      <c r="Q43" s="240"/>
      <c r="R43" s="240"/>
      <c r="S43" s="240"/>
      <c r="T43" s="240"/>
      <c r="U43" s="1128"/>
      <c r="V43" s="1128"/>
      <c r="W43" s="1128"/>
      <c r="X43" s="1128"/>
    </row>
    <row r="44" spans="1:24" ht="20.25" customHeight="1">
      <c r="A44" s="1129"/>
      <c r="B44" s="1129"/>
      <c r="C44" s="1129"/>
      <c r="D44" s="1129"/>
      <c r="E44" s="1129"/>
      <c r="F44" s="1129"/>
      <c r="G44" s="1129"/>
      <c r="H44" s="1129"/>
      <c r="I44" s="1129"/>
      <c r="J44" s="1129"/>
      <c r="K44" s="1129"/>
      <c r="L44" s="1129"/>
      <c r="M44" s="1129"/>
      <c r="N44" s="1129"/>
      <c r="O44" s="1129"/>
      <c r="P44" s="1129"/>
      <c r="Q44" s="1129"/>
      <c r="R44" s="1129"/>
      <c r="S44" s="1129"/>
      <c r="T44" s="1129"/>
      <c r="U44" s="1129"/>
      <c r="V44" s="1129"/>
      <c r="W44" s="1129"/>
      <c r="X44" s="1129"/>
    </row>
    <row r="45" spans="1:24" ht="18" customHeight="1">
      <c r="A45" s="240"/>
      <c r="B45" s="240"/>
      <c r="C45" s="240"/>
      <c r="D45" s="240"/>
      <c r="E45" s="240"/>
      <c r="F45" s="240"/>
      <c r="G45" s="240"/>
      <c r="H45" s="240"/>
      <c r="I45" s="240"/>
      <c r="J45" s="240"/>
      <c r="K45" s="240"/>
      <c r="L45" s="240"/>
      <c r="M45" s="240"/>
      <c r="N45" s="240"/>
      <c r="O45" s="240"/>
      <c r="P45" s="240"/>
      <c r="Q45" s="240"/>
      <c r="R45" s="240"/>
      <c r="S45" s="240"/>
      <c r="T45" s="240"/>
      <c r="U45" s="1128"/>
      <c r="V45" s="1128"/>
      <c r="W45" s="1128"/>
      <c r="X45" s="1128"/>
    </row>
    <row r="46" spans="1:24" ht="20.25" customHeight="1">
      <c r="A46" s="1129"/>
      <c r="B46" s="1129"/>
      <c r="C46" s="1129"/>
      <c r="D46" s="1129"/>
      <c r="E46" s="1129"/>
      <c r="F46" s="1129"/>
      <c r="G46" s="1129"/>
      <c r="H46" s="1129"/>
      <c r="I46" s="1129"/>
      <c r="J46" s="1129"/>
      <c r="K46" s="1129"/>
      <c r="L46" s="1129"/>
      <c r="M46" s="1129"/>
      <c r="N46" s="1129"/>
      <c r="O46" s="1129"/>
      <c r="P46" s="1129"/>
      <c r="Q46" s="1129"/>
      <c r="R46" s="1129"/>
      <c r="S46" s="1129"/>
      <c r="T46" s="1129"/>
      <c r="U46" s="1129"/>
      <c r="V46" s="1129"/>
      <c r="W46" s="1129"/>
      <c r="X46" s="1129"/>
    </row>
    <row r="47" spans="1:24" ht="18" customHeight="1">
      <c r="A47" s="240"/>
      <c r="B47" s="240"/>
      <c r="C47" s="240"/>
      <c r="D47" s="240"/>
      <c r="E47" s="240"/>
      <c r="F47" s="240"/>
      <c r="G47" s="240"/>
      <c r="H47" s="240"/>
      <c r="I47" s="240"/>
      <c r="J47" s="240"/>
      <c r="K47" s="240"/>
      <c r="L47" s="240"/>
      <c r="M47" s="240"/>
      <c r="N47" s="240"/>
      <c r="O47" s="240"/>
      <c r="P47" s="240"/>
      <c r="Q47" s="240"/>
      <c r="R47" s="240"/>
      <c r="S47" s="240"/>
      <c r="T47" s="240"/>
      <c r="U47" s="1128"/>
      <c r="V47" s="1128"/>
      <c r="W47" s="1128"/>
      <c r="X47" s="1128"/>
    </row>
    <row r="48" spans="1:24" ht="20.25" customHeight="1">
      <c r="A48" s="1129"/>
      <c r="B48" s="1129"/>
      <c r="C48" s="1129"/>
      <c r="D48" s="1129"/>
      <c r="E48" s="1129"/>
      <c r="F48" s="1129"/>
      <c r="G48" s="1129"/>
      <c r="H48" s="1129"/>
      <c r="I48" s="1129"/>
      <c r="J48" s="1129"/>
      <c r="K48" s="1129"/>
      <c r="L48" s="1129"/>
      <c r="M48" s="1129"/>
      <c r="N48" s="1129"/>
      <c r="O48" s="1129"/>
      <c r="P48" s="1129"/>
      <c r="Q48" s="1129"/>
      <c r="R48" s="1129"/>
      <c r="S48" s="1129"/>
      <c r="T48" s="1129"/>
      <c r="U48" s="1129"/>
      <c r="V48" s="1129"/>
      <c r="W48" s="1129"/>
      <c r="X48" s="1129"/>
    </row>
    <row r="49" spans="1:24" ht="14.25">
      <c r="A49" s="209"/>
      <c r="B49" s="209"/>
      <c r="C49" s="209"/>
      <c r="D49" s="209"/>
      <c r="E49" s="209"/>
      <c r="F49" s="209"/>
      <c r="G49" s="209"/>
      <c r="H49" s="209"/>
      <c r="I49" s="209"/>
      <c r="J49" s="209"/>
      <c r="K49" s="209"/>
      <c r="L49" s="209"/>
      <c r="M49" s="209"/>
      <c r="N49" s="209"/>
      <c r="O49" s="209"/>
      <c r="P49" s="209"/>
      <c r="Q49" s="209"/>
      <c r="R49" s="209"/>
      <c r="S49" s="211"/>
      <c r="T49" s="211"/>
      <c r="U49" s="211"/>
      <c r="V49" s="211"/>
      <c r="W49" s="211"/>
      <c r="X49" s="211"/>
    </row>
    <row r="50" spans="1:24" ht="14.25">
      <c r="A50" s="209"/>
      <c r="B50" s="209"/>
      <c r="C50" s="209"/>
      <c r="D50" s="209"/>
      <c r="E50" s="209"/>
      <c r="F50" s="209"/>
      <c r="G50" s="209"/>
      <c r="H50" s="209"/>
      <c r="I50" s="209"/>
      <c r="J50" s="209"/>
      <c r="K50" s="209"/>
      <c r="L50" s="209"/>
      <c r="M50" s="209"/>
      <c r="N50" s="209"/>
      <c r="O50" s="209"/>
      <c r="P50" s="209"/>
      <c r="Q50" s="209"/>
      <c r="R50" s="209"/>
      <c r="S50" s="211"/>
      <c r="T50" s="211"/>
      <c r="U50" s="211"/>
      <c r="V50" s="211"/>
      <c r="W50" s="211"/>
      <c r="X50" s="211"/>
    </row>
    <row r="51" spans="1:24">
      <c r="A51" s="212"/>
      <c r="B51" s="212"/>
      <c r="C51" s="212"/>
      <c r="D51" s="212"/>
      <c r="E51" s="212"/>
      <c r="F51" s="212"/>
      <c r="G51" s="212"/>
      <c r="H51" s="212"/>
      <c r="I51" s="212"/>
      <c r="J51" s="212"/>
      <c r="K51" s="212"/>
      <c r="L51" s="212"/>
      <c r="M51" s="212"/>
      <c r="N51" s="212"/>
      <c r="O51" s="212"/>
      <c r="P51" s="212"/>
      <c r="Q51" s="212"/>
      <c r="R51" s="212"/>
      <c r="S51" s="212"/>
      <c r="T51" s="212"/>
      <c r="U51" s="212"/>
      <c r="V51" s="212"/>
      <c r="W51" s="212"/>
      <c r="X51" s="212"/>
    </row>
    <row r="52" spans="1:24">
      <c r="A52" s="212"/>
      <c r="B52" s="212"/>
      <c r="C52" s="212"/>
      <c r="D52" s="212"/>
      <c r="E52" s="212"/>
      <c r="F52" s="212"/>
      <c r="G52" s="212"/>
      <c r="H52" s="212"/>
      <c r="I52" s="212"/>
      <c r="J52" s="212"/>
      <c r="K52" s="212"/>
      <c r="L52" s="212"/>
      <c r="M52" s="212"/>
      <c r="N52" s="212"/>
      <c r="O52" s="212"/>
      <c r="P52" s="212"/>
      <c r="Q52" s="212"/>
      <c r="R52" s="212"/>
      <c r="S52" s="212"/>
      <c r="T52" s="212"/>
      <c r="U52" s="212"/>
      <c r="V52" s="212"/>
      <c r="W52" s="212"/>
      <c r="X52" s="212"/>
    </row>
    <row r="53" spans="1:24">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row>
    <row r="54" spans="1:24">
      <c r="A54" s="212"/>
      <c r="B54" s="212"/>
      <c r="C54" s="212"/>
      <c r="D54" s="212"/>
      <c r="E54" s="212"/>
      <c r="F54" s="212"/>
      <c r="G54" s="212"/>
      <c r="H54" s="212"/>
      <c r="I54" s="212"/>
      <c r="J54" s="212"/>
      <c r="K54" s="212"/>
      <c r="L54" s="212"/>
      <c r="M54" s="212"/>
      <c r="N54" s="212"/>
      <c r="O54" s="212"/>
      <c r="P54" s="212"/>
      <c r="Q54" s="212"/>
      <c r="R54" s="212"/>
      <c r="S54" s="212"/>
      <c r="T54" s="212"/>
      <c r="U54" s="212"/>
      <c r="V54" s="212"/>
      <c r="W54" s="212"/>
      <c r="X54" s="212"/>
    </row>
    <row r="55" spans="1:24">
      <c r="A55" s="212"/>
      <c r="B55" s="212"/>
      <c r="C55" s="212"/>
      <c r="D55" s="212"/>
      <c r="E55" s="212"/>
      <c r="F55" s="212"/>
      <c r="G55" s="212"/>
      <c r="H55" s="212"/>
      <c r="I55" s="212"/>
      <c r="J55" s="212"/>
      <c r="K55" s="212"/>
      <c r="L55" s="212"/>
      <c r="M55" s="212"/>
      <c r="N55" s="212"/>
      <c r="O55" s="212"/>
      <c r="P55" s="212"/>
      <c r="Q55" s="212"/>
      <c r="R55" s="212"/>
      <c r="S55" s="212"/>
      <c r="T55" s="212"/>
      <c r="U55" s="212"/>
      <c r="V55" s="212"/>
      <c r="W55" s="212"/>
      <c r="X55" s="212"/>
    </row>
    <row r="56" spans="1:24">
      <c r="A56" s="212"/>
      <c r="B56" s="212"/>
      <c r="C56" s="212"/>
      <c r="D56" s="212"/>
      <c r="E56" s="212"/>
      <c r="F56" s="212"/>
      <c r="G56" s="212"/>
      <c r="H56" s="212"/>
      <c r="I56" s="212"/>
      <c r="J56" s="212"/>
      <c r="K56" s="212"/>
      <c r="L56" s="212"/>
      <c r="M56" s="212"/>
      <c r="N56" s="212"/>
      <c r="O56" s="212"/>
      <c r="P56" s="212"/>
      <c r="Q56" s="212"/>
      <c r="R56" s="212"/>
      <c r="S56" s="212"/>
      <c r="T56" s="212"/>
      <c r="U56" s="212"/>
      <c r="V56" s="212"/>
      <c r="W56" s="212"/>
      <c r="X56" s="212"/>
    </row>
    <row r="57" spans="1:24">
      <c r="A57" s="212"/>
      <c r="B57" s="212"/>
      <c r="C57" s="212"/>
      <c r="D57" s="212"/>
      <c r="E57" s="212"/>
      <c r="F57" s="212"/>
      <c r="G57" s="212"/>
      <c r="H57" s="212"/>
      <c r="I57" s="212"/>
      <c r="J57" s="212"/>
      <c r="K57" s="212"/>
      <c r="L57" s="212"/>
      <c r="M57" s="212"/>
      <c r="N57" s="212"/>
      <c r="O57" s="212"/>
      <c r="P57" s="212"/>
      <c r="Q57" s="212"/>
      <c r="R57" s="212"/>
      <c r="S57" s="212"/>
      <c r="T57" s="212"/>
      <c r="U57" s="212"/>
      <c r="V57" s="212"/>
      <c r="W57" s="212"/>
      <c r="X57" s="212"/>
    </row>
    <row r="58" spans="1:24">
      <c r="A58" s="212"/>
      <c r="B58" s="212"/>
      <c r="C58" s="212"/>
      <c r="D58" s="212"/>
      <c r="E58" s="212"/>
      <c r="F58" s="212"/>
      <c r="G58" s="212"/>
      <c r="H58" s="212"/>
      <c r="I58" s="212"/>
      <c r="J58" s="212"/>
      <c r="K58" s="212"/>
      <c r="L58" s="212"/>
      <c r="M58" s="212"/>
      <c r="N58" s="212"/>
      <c r="O58" s="212"/>
      <c r="P58" s="212"/>
      <c r="Q58" s="212"/>
      <c r="R58" s="212"/>
      <c r="S58" s="212"/>
      <c r="T58" s="212"/>
      <c r="U58" s="212"/>
      <c r="V58" s="212"/>
      <c r="W58" s="212"/>
      <c r="X58" s="212"/>
    </row>
  </sheetData>
  <mergeCells count="15">
    <mergeCell ref="U47:X47"/>
    <mergeCell ref="A48:X48"/>
    <mergeCell ref="U35:X35"/>
    <mergeCell ref="U39:X39"/>
    <mergeCell ref="U43:X43"/>
    <mergeCell ref="A44:X44"/>
    <mergeCell ref="U45:X45"/>
    <mergeCell ref="A46:X46"/>
    <mergeCell ref="A41:P41"/>
    <mergeCell ref="U1:X1"/>
    <mergeCell ref="U33:X33"/>
    <mergeCell ref="U29:X29"/>
    <mergeCell ref="U31:X31"/>
    <mergeCell ref="O1:P1"/>
    <mergeCell ref="B4:O39"/>
  </mergeCells>
  <phoneticPr fontId="5"/>
  <pageMargins left="0.7" right="0.7" top="0.75" bottom="0.75" header="0.3" footer="0.3"/>
  <pageSetup paperSize="9"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2:I40"/>
  <sheetViews>
    <sheetView view="pageBreakPreview" zoomScaleNormal="100" zoomScaleSheetLayoutView="100" workbookViewId="0">
      <selection activeCell="E40" sqref="E40"/>
    </sheetView>
  </sheetViews>
  <sheetFormatPr defaultRowHeight="13.5"/>
  <cols>
    <col min="1" max="1" width="3.25" style="161" customWidth="1"/>
    <col min="2" max="2" width="30.625" style="161" customWidth="1"/>
    <col min="3" max="4" width="15.625" style="161" customWidth="1"/>
    <col min="5" max="5" width="35" style="161" customWidth="1"/>
    <col min="6" max="7" width="9.75" style="161" customWidth="1"/>
    <col min="8" max="8" width="10.125" style="161" customWidth="1"/>
    <col min="9" max="9" width="11.75" style="161" customWidth="1"/>
    <col min="10" max="257" width="9" style="161"/>
    <col min="258" max="258" width="3.25" style="161" customWidth="1"/>
    <col min="259" max="259" width="30.625" style="161" customWidth="1"/>
    <col min="260" max="260" width="15.625" style="161" customWidth="1"/>
    <col min="261" max="261" width="50.625" style="161" customWidth="1"/>
    <col min="262" max="263" width="9.75" style="161" customWidth="1"/>
    <col min="264" max="264" width="10.125" style="161" customWidth="1"/>
    <col min="265" max="265" width="11.75" style="161" customWidth="1"/>
    <col min="266" max="513" width="9" style="161"/>
    <col min="514" max="514" width="3.25" style="161" customWidth="1"/>
    <col min="515" max="515" width="30.625" style="161" customWidth="1"/>
    <col min="516" max="516" width="15.625" style="161" customWidth="1"/>
    <col min="517" max="517" width="50.625" style="161" customWidth="1"/>
    <col min="518" max="519" width="9.75" style="161" customWidth="1"/>
    <col min="520" max="520" width="10.125" style="161" customWidth="1"/>
    <col min="521" max="521" width="11.75" style="161" customWidth="1"/>
    <col min="522" max="769" width="9" style="161"/>
    <col min="770" max="770" width="3.25" style="161" customWidth="1"/>
    <col min="771" max="771" width="30.625" style="161" customWidth="1"/>
    <col min="772" max="772" width="15.625" style="161" customWidth="1"/>
    <col min="773" max="773" width="50.625" style="161" customWidth="1"/>
    <col min="774" max="775" width="9.75" style="161" customWidth="1"/>
    <col min="776" max="776" width="10.125" style="161" customWidth="1"/>
    <col min="777" max="777" width="11.75" style="161" customWidth="1"/>
    <col min="778" max="1025" width="9" style="161"/>
    <col min="1026" max="1026" width="3.25" style="161" customWidth="1"/>
    <col min="1027" max="1027" width="30.625" style="161" customWidth="1"/>
    <col min="1028" max="1028" width="15.625" style="161" customWidth="1"/>
    <col min="1029" max="1029" width="50.625" style="161" customWidth="1"/>
    <col min="1030" max="1031" width="9.75" style="161" customWidth="1"/>
    <col min="1032" max="1032" width="10.125" style="161" customWidth="1"/>
    <col min="1033" max="1033" width="11.75" style="161" customWidth="1"/>
    <col min="1034" max="1281" width="9" style="161"/>
    <col min="1282" max="1282" width="3.25" style="161" customWidth="1"/>
    <col min="1283" max="1283" width="30.625" style="161" customWidth="1"/>
    <col min="1284" max="1284" width="15.625" style="161" customWidth="1"/>
    <col min="1285" max="1285" width="50.625" style="161" customWidth="1"/>
    <col min="1286" max="1287" width="9.75" style="161" customWidth="1"/>
    <col min="1288" max="1288" width="10.125" style="161" customWidth="1"/>
    <col min="1289" max="1289" width="11.75" style="161" customWidth="1"/>
    <col min="1290" max="1537" width="9" style="161"/>
    <col min="1538" max="1538" width="3.25" style="161" customWidth="1"/>
    <col min="1539" max="1539" width="30.625" style="161" customWidth="1"/>
    <col min="1540" max="1540" width="15.625" style="161" customWidth="1"/>
    <col min="1541" max="1541" width="50.625" style="161" customWidth="1"/>
    <col min="1542" max="1543" width="9.75" style="161" customWidth="1"/>
    <col min="1544" max="1544" width="10.125" style="161" customWidth="1"/>
    <col min="1545" max="1545" width="11.75" style="161" customWidth="1"/>
    <col min="1546" max="1793" width="9" style="161"/>
    <col min="1794" max="1794" width="3.25" style="161" customWidth="1"/>
    <col min="1795" max="1795" width="30.625" style="161" customWidth="1"/>
    <col min="1796" max="1796" width="15.625" style="161" customWidth="1"/>
    <col min="1797" max="1797" width="50.625" style="161" customWidth="1"/>
    <col min="1798" max="1799" width="9.75" style="161" customWidth="1"/>
    <col min="1800" max="1800" width="10.125" style="161" customWidth="1"/>
    <col min="1801" max="1801" width="11.75" style="161" customWidth="1"/>
    <col min="1802" max="2049" width="9" style="161"/>
    <col min="2050" max="2050" width="3.25" style="161" customWidth="1"/>
    <col min="2051" max="2051" width="30.625" style="161" customWidth="1"/>
    <col min="2052" max="2052" width="15.625" style="161" customWidth="1"/>
    <col min="2053" max="2053" width="50.625" style="161" customWidth="1"/>
    <col min="2054" max="2055" width="9.75" style="161" customWidth="1"/>
    <col min="2056" max="2056" width="10.125" style="161" customWidth="1"/>
    <col min="2057" max="2057" width="11.75" style="161" customWidth="1"/>
    <col min="2058" max="2305" width="9" style="161"/>
    <col min="2306" max="2306" width="3.25" style="161" customWidth="1"/>
    <col min="2307" max="2307" width="30.625" style="161" customWidth="1"/>
    <col min="2308" max="2308" width="15.625" style="161" customWidth="1"/>
    <col min="2309" max="2309" width="50.625" style="161" customWidth="1"/>
    <col min="2310" max="2311" width="9.75" style="161" customWidth="1"/>
    <col min="2312" max="2312" width="10.125" style="161" customWidth="1"/>
    <col min="2313" max="2313" width="11.75" style="161" customWidth="1"/>
    <col min="2314" max="2561" width="9" style="161"/>
    <col min="2562" max="2562" width="3.25" style="161" customWidth="1"/>
    <col min="2563" max="2563" width="30.625" style="161" customWidth="1"/>
    <col min="2564" max="2564" width="15.625" style="161" customWidth="1"/>
    <col min="2565" max="2565" width="50.625" style="161" customWidth="1"/>
    <col min="2566" max="2567" width="9.75" style="161" customWidth="1"/>
    <col min="2568" max="2568" width="10.125" style="161" customWidth="1"/>
    <col min="2569" max="2569" width="11.75" style="161" customWidth="1"/>
    <col min="2570" max="2817" width="9" style="161"/>
    <col min="2818" max="2818" width="3.25" style="161" customWidth="1"/>
    <col min="2819" max="2819" width="30.625" style="161" customWidth="1"/>
    <col min="2820" max="2820" width="15.625" style="161" customWidth="1"/>
    <col min="2821" max="2821" width="50.625" style="161" customWidth="1"/>
    <col min="2822" max="2823" width="9.75" style="161" customWidth="1"/>
    <col min="2824" max="2824" width="10.125" style="161" customWidth="1"/>
    <col min="2825" max="2825" width="11.75" style="161" customWidth="1"/>
    <col min="2826" max="3073" width="9" style="161"/>
    <col min="3074" max="3074" width="3.25" style="161" customWidth="1"/>
    <col min="3075" max="3075" width="30.625" style="161" customWidth="1"/>
    <col min="3076" max="3076" width="15.625" style="161" customWidth="1"/>
    <col min="3077" max="3077" width="50.625" style="161" customWidth="1"/>
    <col min="3078" max="3079" width="9.75" style="161" customWidth="1"/>
    <col min="3080" max="3080" width="10.125" style="161" customWidth="1"/>
    <col min="3081" max="3081" width="11.75" style="161" customWidth="1"/>
    <col min="3082" max="3329" width="9" style="161"/>
    <col min="3330" max="3330" width="3.25" style="161" customWidth="1"/>
    <col min="3331" max="3331" width="30.625" style="161" customWidth="1"/>
    <col min="3332" max="3332" width="15.625" style="161" customWidth="1"/>
    <col min="3333" max="3333" width="50.625" style="161" customWidth="1"/>
    <col min="3334" max="3335" width="9.75" style="161" customWidth="1"/>
    <col min="3336" max="3336" width="10.125" style="161" customWidth="1"/>
    <col min="3337" max="3337" width="11.75" style="161" customWidth="1"/>
    <col min="3338" max="3585" width="9" style="161"/>
    <col min="3586" max="3586" width="3.25" style="161" customWidth="1"/>
    <col min="3587" max="3587" width="30.625" style="161" customWidth="1"/>
    <col min="3588" max="3588" width="15.625" style="161" customWidth="1"/>
    <col min="3589" max="3589" width="50.625" style="161" customWidth="1"/>
    <col min="3590" max="3591" width="9.75" style="161" customWidth="1"/>
    <col min="3592" max="3592" width="10.125" style="161" customWidth="1"/>
    <col min="3593" max="3593" width="11.75" style="161" customWidth="1"/>
    <col min="3594" max="3841" width="9" style="161"/>
    <col min="3842" max="3842" width="3.25" style="161" customWidth="1"/>
    <col min="3843" max="3843" width="30.625" style="161" customWidth="1"/>
    <col min="3844" max="3844" width="15.625" style="161" customWidth="1"/>
    <col min="3845" max="3845" width="50.625" style="161" customWidth="1"/>
    <col min="3846" max="3847" width="9.75" style="161" customWidth="1"/>
    <col min="3848" max="3848" width="10.125" style="161" customWidth="1"/>
    <col min="3849" max="3849" width="11.75" style="161" customWidth="1"/>
    <col min="3850" max="4097" width="9" style="161"/>
    <col min="4098" max="4098" width="3.25" style="161" customWidth="1"/>
    <col min="4099" max="4099" width="30.625" style="161" customWidth="1"/>
    <col min="4100" max="4100" width="15.625" style="161" customWidth="1"/>
    <col min="4101" max="4101" width="50.625" style="161" customWidth="1"/>
    <col min="4102" max="4103" width="9.75" style="161" customWidth="1"/>
    <col min="4104" max="4104" width="10.125" style="161" customWidth="1"/>
    <col min="4105" max="4105" width="11.75" style="161" customWidth="1"/>
    <col min="4106" max="4353" width="9" style="161"/>
    <col min="4354" max="4354" width="3.25" style="161" customWidth="1"/>
    <col min="4355" max="4355" width="30.625" style="161" customWidth="1"/>
    <col min="4356" max="4356" width="15.625" style="161" customWidth="1"/>
    <col min="4357" max="4357" width="50.625" style="161" customWidth="1"/>
    <col min="4358" max="4359" width="9.75" style="161" customWidth="1"/>
    <col min="4360" max="4360" width="10.125" style="161" customWidth="1"/>
    <col min="4361" max="4361" width="11.75" style="161" customWidth="1"/>
    <col min="4362" max="4609" width="9" style="161"/>
    <col min="4610" max="4610" width="3.25" style="161" customWidth="1"/>
    <col min="4611" max="4611" width="30.625" style="161" customWidth="1"/>
    <col min="4612" max="4612" width="15.625" style="161" customWidth="1"/>
    <col min="4613" max="4613" width="50.625" style="161" customWidth="1"/>
    <col min="4614" max="4615" width="9.75" style="161" customWidth="1"/>
    <col min="4616" max="4616" width="10.125" style="161" customWidth="1"/>
    <col min="4617" max="4617" width="11.75" style="161" customWidth="1"/>
    <col min="4618" max="4865" width="9" style="161"/>
    <col min="4866" max="4866" width="3.25" style="161" customWidth="1"/>
    <col min="4867" max="4867" width="30.625" style="161" customWidth="1"/>
    <col min="4868" max="4868" width="15.625" style="161" customWidth="1"/>
    <col min="4869" max="4869" width="50.625" style="161" customWidth="1"/>
    <col min="4870" max="4871" width="9.75" style="161" customWidth="1"/>
    <col min="4872" max="4872" width="10.125" style="161" customWidth="1"/>
    <col min="4873" max="4873" width="11.75" style="161" customWidth="1"/>
    <col min="4874" max="5121" width="9" style="161"/>
    <col min="5122" max="5122" width="3.25" style="161" customWidth="1"/>
    <col min="5123" max="5123" width="30.625" style="161" customWidth="1"/>
    <col min="5124" max="5124" width="15.625" style="161" customWidth="1"/>
    <col min="5125" max="5125" width="50.625" style="161" customWidth="1"/>
    <col min="5126" max="5127" width="9.75" style="161" customWidth="1"/>
    <col min="5128" max="5128" width="10.125" style="161" customWidth="1"/>
    <col min="5129" max="5129" width="11.75" style="161" customWidth="1"/>
    <col min="5130" max="5377" width="9" style="161"/>
    <col min="5378" max="5378" width="3.25" style="161" customWidth="1"/>
    <col min="5379" max="5379" width="30.625" style="161" customWidth="1"/>
    <col min="5380" max="5380" width="15.625" style="161" customWidth="1"/>
    <col min="5381" max="5381" width="50.625" style="161" customWidth="1"/>
    <col min="5382" max="5383" width="9.75" style="161" customWidth="1"/>
    <col min="5384" max="5384" width="10.125" style="161" customWidth="1"/>
    <col min="5385" max="5385" width="11.75" style="161" customWidth="1"/>
    <col min="5386" max="5633" width="9" style="161"/>
    <col min="5634" max="5634" width="3.25" style="161" customWidth="1"/>
    <col min="5635" max="5635" width="30.625" style="161" customWidth="1"/>
    <col min="5636" max="5636" width="15.625" style="161" customWidth="1"/>
    <col min="5637" max="5637" width="50.625" style="161" customWidth="1"/>
    <col min="5638" max="5639" width="9.75" style="161" customWidth="1"/>
    <col min="5640" max="5640" width="10.125" style="161" customWidth="1"/>
    <col min="5641" max="5641" width="11.75" style="161" customWidth="1"/>
    <col min="5642" max="5889" width="9" style="161"/>
    <col min="5890" max="5890" width="3.25" style="161" customWidth="1"/>
    <col min="5891" max="5891" width="30.625" style="161" customWidth="1"/>
    <col min="5892" max="5892" width="15.625" style="161" customWidth="1"/>
    <col min="5893" max="5893" width="50.625" style="161" customWidth="1"/>
    <col min="5894" max="5895" width="9.75" style="161" customWidth="1"/>
    <col min="5896" max="5896" width="10.125" style="161" customWidth="1"/>
    <col min="5897" max="5897" width="11.75" style="161" customWidth="1"/>
    <col min="5898" max="6145" width="9" style="161"/>
    <col min="6146" max="6146" width="3.25" style="161" customWidth="1"/>
    <col min="6147" max="6147" width="30.625" style="161" customWidth="1"/>
    <col min="6148" max="6148" width="15.625" style="161" customWidth="1"/>
    <col min="6149" max="6149" width="50.625" style="161" customWidth="1"/>
    <col min="6150" max="6151" width="9.75" style="161" customWidth="1"/>
    <col min="6152" max="6152" width="10.125" style="161" customWidth="1"/>
    <col min="6153" max="6153" width="11.75" style="161" customWidth="1"/>
    <col min="6154" max="6401" width="9" style="161"/>
    <col min="6402" max="6402" width="3.25" style="161" customWidth="1"/>
    <col min="6403" max="6403" width="30.625" style="161" customWidth="1"/>
    <col min="6404" max="6404" width="15.625" style="161" customWidth="1"/>
    <col min="6405" max="6405" width="50.625" style="161" customWidth="1"/>
    <col min="6406" max="6407" width="9.75" style="161" customWidth="1"/>
    <col min="6408" max="6408" width="10.125" style="161" customWidth="1"/>
    <col min="6409" max="6409" width="11.75" style="161" customWidth="1"/>
    <col min="6410" max="6657" width="9" style="161"/>
    <col min="6658" max="6658" width="3.25" style="161" customWidth="1"/>
    <col min="6659" max="6659" width="30.625" style="161" customWidth="1"/>
    <col min="6660" max="6660" width="15.625" style="161" customWidth="1"/>
    <col min="6661" max="6661" width="50.625" style="161" customWidth="1"/>
    <col min="6662" max="6663" width="9.75" style="161" customWidth="1"/>
    <col min="6664" max="6664" width="10.125" style="161" customWidth="1"/>
    <col min="6665" max="6665" width="11.75" style="161" customWidth="1"/>
    <col min="6666" max="6913" width="9" style="161"/>
    <col min="6914" max="6914" width="3.25" style="161" customWidth="1"/>
    <col min="6915" max="6915" width="30.625" style="161" customWidth="1"/>
    <col min="6916" max="6916" width="15.625" style="161" customWidth="1"/>
    <col min="6917" max="6917" width="50.625" style="161" customWidth="1"/>
    <col min="6918" max="6919" width="9.75" style="161" customWidth="1"/>
    <col min="6920" max="6920" width="10.125" style="161" customWidth="1"/>
    <col min="6921" max="6921" width="11.75" style="161" customWidth="1"/>
    <col min="6922" max="7169" width="9" style="161"/>
    <col min="7170" max="7170" width="3.25" style="161" customWidth="1"/>
    <col min="7171" max="7171" width="30.625" style="161" customWidth="1"/>
    <col min="7172" max="7172" width="15.625" style="161" customWidth="1"/>
    <col min="7173" max="7173" width="50.625" style="161" customWidth="1"/>
    <col min="7174" max="7175" width="9.75" style="161" customWidth="1"/>
    <col min="7176" max="7176" width="10.125" style="161" customWidth="1"/>
    <col min="7177" max="7177" width="11.75" style="161" customWidth="1"/>
    <col min="7178" max="7425" width="9" style="161"/>
    <col min="7426" max="7426" width="3.25" style="161" customWidth="1"/>
    <col min="7427" max="7427" width="30.625" style="161" customWidth="1"/>
    <col min="7428" max="7428" width="15.625" style="161" customWidth="1"/>
    <col min="7429" max="7429" width="50.625" style="161" customWidth="1"/>
    <col min="7430" max="7431" width="9.75" style="161" customWidth="1"/>
    <col min="7432" max="7432" width="10.125" style="161" customWidth="1"/>
    <col min="7433" max="7433" width="11.75" style="161" customWidth="1"/>
    <col min="7434" max="7681" width="9" style="161"/>
    <col min="7682" max="7682" width="3.25" style="161" customWidth="1"/>
    <col min="7683" max="7683" width="30.625" style="161" customWidth="1"/>
    <col min="7684" max="7684" width="15.625" style="161" customWidth="1"/>
    <col min="7685" max="7685" width="50.625" style="161" customWidth="1"/>
    <col min="7686" max="7687" width="9.75" style="161" customWidth="1"/>
    <col min="7688" max="7688" width="10.125" style="161" customWidth="1"/>
    <col min="7689" max="7689" width="11.75" style="161" customWidth="1"/>
    <col min="7690" max="7937" width="9" style="161"/>
    <col min="7938" max="7938" width="3.25" style="161" customWidth="1"/>
    <col min="7939" max="7939" width="30.625" style="161" customWidth="1"/>
    <col min="7940" max="7940" width="15.625" style="161" customWidth="1"/>
    <col min="7941" max="7941" width="50.625" style="161" customWidth="1"/>
    <col min="7942" max="7943" width="9.75" style="161" customWidth="1"/>
    <col min="7944" max="7944" width="10.125" style="161" customWidth="1"/>
    <col min="7945" max="7945" width="11.75" style="161" customWidth="1"/>
    <col min="7946" max="8193" width="9" style="161"/>
    <col min="8194" max="8194" width="3.25" style="161" customWidth="1"/>
    <col min="8195" max="8195" width="30.625" style="161" customWidth="1"/>
    <col min="8196" max="8196" width="15.625" style="161" customWidth="1"/>
    <col min="8197" max="8197" width="50.625" style="161" customWidth="1"/>
    <col min="8198" max="8199" width="9.75" style="161" customWidth="1"/>
    <col min="8200" max="8200" width="10.125" style="161" customWidth="1"/>
    <col min="8201" max="8201" width="11.75" style="161" customWidth="1"/>
    <col min="8202" max="8449" width="9" style="161"/>
    <col min="8450" max="8450" width="3.25" style="161" customWidth="1"/>
    <col min="8451" max="8451" width="30.625" style="161" customWidth="1"/>
    <col min="8452" max="8452" width="15.625" style="161" customWidth="1"/>
    <col min="8453" max="8453" width="50.625" style="161" customWidth="1"/>
    <col min="8454" max="8455" width="9.75" style="161" customWidth="1"/>
    <col min="8456" max="8456" width="10.125" style="161" customWidth="1"/>
    <col min="8457" max="8457" width="11.75" style="161" customWidth="1"/>
    <col min="8458" max="8705" width="9" style="161"/>
    <col min="8706" max="8706" width="3.25" style="161" customWidth="1"/>
    <col min="8707" max="8707" width="30.625" style="161" customWidth="1"/>
    <col min="8708" max="8708" width="15.625" style="161" customWidth="1"/>
    <col min="8709" max="8709" width="50.625" style="161" customWidth="1"/>
    <col min="8710" max="8711" width="9.75" style="161" customWidth="1"/>
    <col min="8712" max="8712" width="10.125" style="161" customWidth="1"/>
    <col min="8713" max="8713" width="11.75" style="161" customWidth="1"/>
    <col min="8714" max="8961" width="9" style="161"/>
    <col min="8962" max="8962" width="3.25" style="161" customWidth="1"/>
    <col min="8963" max="8963" width="30.625" style="161" customWidth="1"/>
    <col min="8964" max="8964" width="15.625" style="161" customWidth="1"/>
    <col min="8965" max="8965" width="50.625" style="161" customWidth="1"/>
    <col min="8966" max="8967" width="9.75" style="161" customWidth="1"/>
    <col min="8968" max="8968" width="10.125" style="161" customWidth="1"/>
    <col min="8969" max="8969" width="11.75" style="161" customWidth="1"/>
    <col min="8970" max="9217" width="9" style="161"/>
    <col min="9218" max="9218" width="3.25" style="161" customWidth="1"/>
    <col min="9219" max="9219" width="30.625" style="161" customWidth="1"/>
    <col min="9220" max="9220" width="15.625" style="161" customWidth="1"/>
    <col min="9221" max="9221" width="50.625" style="161" customWidth="1"/>
    <col min="9222" max="9223" width="9.75" style="161" customWidth="1"/>
    <col min="9224" max="9224" width="10.125" style="161" customWidth="1"/>
    <col min="9225" max="9225" width="11.75" style="161" customWidth="1"/>
    <col min="9226" max="9473" width="9" style="161"/>
    <col min="9474" max="9474" width="3.25" style="161" customWidth="1"/>
    <col min="9475" max="9475" width="30.625" style="161" customWidth="1"/>
    <col min="9476" max="9476" width="15.625" style="161" customWidth="1"/>
    <col min="9477" max="9477" width="50.625" style="161" customWidth="1"/>
    <col min="9478" max="9479" width="9.75" style="161" customWidth="1"/>
    <col min="9480" max="9480" width="10.125" style="161" customWidth="1"/>
    <col min="9481" max="9481" width="11.75" style="161" customWidth="1"/>
    <col min="9482" max="9729" width="9" style="161"/>
    <col min="9730" max="9730" width="3.25" style="161" customWidth="1"/>
    <col min="9731" max="9731" width="30.625" style="161" customWidth="1"/>
    <col min="9732" max="9732" width="15.625" style="161" customWidth="1"/>
    <col min="9733" max="9733" width="50.625" style="161" customWidth="1"/>
    <col min="9734" max="9735" width="9.75" style="161" customWidth="1"/>
    <col min="9736" max="9736" width="10.125" style="161" customWidth="1"/>
    <col min="9737" max="9737" width="11.75" style="161" customWidth="1"/>
    <col min="9738" max="9985" width="9" style="161"/>
    <col min="9986" max="9986" width="3.25" style="161" customWidth="1"/>
    <col min="9987" max="9987" width="30.625" style="161" customWidth="1"/>
    <col min="9988" max="9988" width="15.625" style="161" customWidth="1"/>
    <col min="9989" max="9989" width="50.625" style="161" customWidth="1"/>
    <col min="9990" max="9991" width="9.75" style="161" customWidth="1"/>
    <col min="9992" max="9992" width="10.125" style="161" customWidth="1"/>
    <col min="9993" max="9993" width="11.75" style="161" customWidth="1"/>
    <col min="9994" max="10241" width="9" style="161"/>
    <col min="10242" max="10242" width="3.25" style="161" customWidth="1"/>
    <col min="10243" max="10243" width="30.625" style="161" customWidth="1"/>
    <col min="10244" max="10244" width="15.625" style="161" customWidth="1"/>
    <col min="10245" max="10245" width="50.625" style="161" customWidth="1"/>
    <col min="10246" max="10247" width="9.75" style="161" customWidth="1"/>
    <col min="10248" max="10248" width="10.125" style="161" customWidth="1"/>
    <col min="10249" max="10249" width="11.75" style="161" customWidth="1"/>
    <col min="10250" max="10497" width="9" style="161"/>
    <col min="10498" max="10498" width="3.25" style="161" customWidth="1"/>
    <col min="10499" max="10499" width="30.625" style="161" customWidth="1"/>
    <col min="10500" max="10500" width="15.625" style="161" customWidth="1"/>
    <col min="10501" max="10501" width="50.625" style="161" customWidth="1"/>
    <col min="10502" max="10503" width="9.75" style="161" customWidth="1"/>
    <col min="10504" max="10504" width="10.125" style="161" customWidth="1"/>
    <col min="10505" max="10505" width="11.75" style="161" customWidth="1"/>
    <col min="10506" max="10753" width="9" style="161"/>
    <col min="10754" max="10754" width="3.25" style="161" customWidth="1"/>
    <col min="10755" max="10755" width="30.625" style="161" customWidth="1"/>
    <col min="10756" max="10756" width="15.625" style="161" customWidth="1"/>
    <col min="10757" max="10757" width="50.625" style="161" customWidth="1"/>
    <col min="10758" max="10759" width="9.75" style="161" customWidth="1"/>
    <col min="10760" max="10760" width="10.125" style="161" customWidth="1"/>
    <col min="10761" max="10761" width="11.75" style="161" customWidth="1"/>
    <col min="10762" max="11009" width="9" style="161"/>
    <col min="11010" max="11010" width="3.25" style="161" customWidth="1"/>
    <col min="11011" max="11011" width="30.625" style="161" customWidth="1"/>
    <col min="11012" max="11012" width="15.625" style="161" customWidth="1"/>
    <col min="11013" max="11013" width="50.625" style="161" customWidth="1"/>
    <col min="11014" max="11015" width="9.75" style="161" customWidth="1"/>
    <col min="11016" max="11016" width="10.125" style="161" customWidth="1"/>
    <col min="11017" max="11017" width="11.75" style="161" customWidth="1"/>
    <col min="11018" max="11265" width="9" style="161"/>
    <col min="11266" max="11266" width="3.25" style="161" customWidth="1"/>
    <col min="11267" max="11267" width="30.625" style="161" customWidth="1"/>
    <col min="11268" max="11268" width="15.625" style="161" customWidth="1"/>
    <col min="11269" max="11269" width="50.625" style="161" customWidth="1"/>
    <col min="11270" max="11271" width="9.75" style="161" customWidth="1"/>
    <col min="11272" max="11272" width="10.125" style="161" customWidth="1"/>
    <col min="11273" max="11273" width="11.75" style="161" customWidth="1"/>
    <col min="11274" max="11521" width="9" style="161"/>
    <col min="11522" max="11522" width="3.25" style="161" customWidth="1"/>
    <col min="11523" max="11523" width="30.625" style="161" customWidth="1"/>
    <col min="11524" max="11524" width="15.625" style="161" customWidth="1"/>
    <col min="11525" max="11525" width="50.625" style="161" customWidth="1"/>
    <col min="11526" max="11527" width="9.75" style="161" customWidth="1"/>
    <col min="11528" max="11528" width="10.125" style="161" customWidth="1"/>
    <col min="11529" max="11529" width="11.75" style="161" customWidth="1"/>
    <col min="11530" max="11777" width="9" style="161"/>
    <col min="11778" max="11778" width="3.25" style="161" customWidth="1"/>
    <col min="11779" max="11779" width="30.625" style="161" customWidth="1"/>
    <col min="11780" max="11780" width="15.625" style="161" customWidth="1"/>
    <col min="11781" max="11781" width="50.625" style="161" customWidth="1"/>
    <col min="11782" max="11783" width="9.75" style="161" customWidth="1"/>
    <col min="11784" max="11784" width="10.125" style="161" customWidth="1"/>
    <col min="11785" max="11785" width="11.75" style="161" customWidth="1"/>
    <col min="11786" max="12033" width="9" style="161"/>
    <col min="12034" max="12034" width="3.25" style="161" customWidth="1"/>
    <col min="12035" max="12035" width="30.625" style="161" customWidth="1"/>
    <col min="12036" max="12036" width="15.625" style="161" customWidth="1"/>
    <col min="12037" max="12037" width="50.625" style="161" customWidth="1"/>
    <col min="12038" max="12039" width="9.75" style="161" customWidth="1"/>
    <col min="12040" max="12040" width="10.125" style="161" customWidth="1"/>
    <col min="12041" max="12041" width="11.75" style="161" customWidth="1"/>
    <col min="12042" max="12289" width="9" style="161"/>
    <col min="12290" max="12290" width="3.25" style="161" customWidth="1"/>
    <col min="12291" max="12291" width="30.625" style="161" customWidth="1"/>
    <col min="12292" max="12292" width="15.625" style="161" customWidth="1"/>
    <col min="12293" max="12293" width="50.625" style="161" customWidth="1"/>
    <col min="12294" max="12295" width="9.75" style="161" customWidth="1"/>
    <col min="12296" max="12296" width="10.125" style="161" customWidth="1"/>
    <col min="12297" max="12297" width="11.75" style="161" customWidth="1"/>
    <col min="12298" max="12545" width="9" style="161"/>
    <col min="12546" max="12546" width="3.25" style="161" customWidth="1"/>
    <col min="12547" max="12547" width="30.625" style="161" customWidth="1"/>
    <col min="12548" max="12548" width="15.625" style="161" customWidth="1"/>
    <col min="12549" max="12549" width="50.625" style="161" customWidth="1"/>
    <col min="12550" max="12551" width="9.75" style="161" customWidth="1"/>
    <col min="12552" max="12552" width="10.125" style="161" customWidth="1"/>
    <col min="12553" max="12553" width="11.75" style="161" customWidth="1"/>
    <col min="12554" max="12801" width="9" style="161"/>
    <col min="12802" max="12802" width="3.25" style="161" customWidth="1"/>
    <col min="12803" max="12803" width="30.625" style="161" customWidth="1"/>
    <col min="12804" max="12804" width="15.625" style="161" customWidth="1"/>
    <col min="12805" max="12805" width="50.625" style="161" customWidth="1"/>
    <col min="12806" max="12807" width="9.75" style="161" customWidth="1"/>
    <col min="12808" max="12808" width="10.125" style="161" customWidth="1"/>
    <col min="12809" max="12809" width="11.75" style="161" customWidth="1"/>
    <col min="12810" max="13057" width="9" style="161"/>
    <col min="13058" max="13058" width="3.25" style="161" customWidth="1"/>
    <col min="13059" max="13059" width="30.625" style="161" customWidth="1"/>
    <col min="13060" max="13060" width="15.625" style="161" customWidth="1"/>
    <col min="13061" max="13061" width="50.625" style="161" customWidth="1"/>
    <col min="13062" max="13063" width="9.75" style="161" customWidth="1"/>
    <col min="13064" max="13064" width="10.125" style="161" customWidth="1"/>
    <col min="13065" max="13065" width="11.75" style="161" customWidth="1"/>
    <col min="13066" max="13313" width="9" style="161"/>
    <col min="13314" max="13314" width="3.25" style="161" customWidth="1"/>
    <col min="13315" max="13315" width="30.625" style="161" customWidth="1"/>
    <col min="13316" max="13316" width="15.625" style="161" customWidth="1"/>
    <col min="13317" max="13317" width="50.625" style="161" customWidth="1"/>
    <col min="13318" max="13319" width="9.75" style="161" customWidth="1"/>
    <col min="13320" max="13320" width="10.125" style="161" customWidth="1"/>
    <col min="13321" max="13321" width="11.75" style="161" customWidth="1"/>
    <col min="13322" max="13569" width="9" style="161"/>
    <col min="13570" max="13570" width="3.25" style="161" customWidth="1"/>
    <col min="13571" max="13571" width="30.625" style="161" customWidth="1"/>
    <col min="13572" max="13572" width="15.625" style="161" customWidth="1"/>
    <col min="13573" max="13573" width="50.625" style="161" customWidth="1"/>
    <col min="13574" max="13575" width="9.75" style="161" customWidth="1"/>
    <col min="13576" max="13576" width="10.125" style="161" customWidth="1"/>
    <col min="13577" max="13577" width="11.75" style="161" customWidth="1"/>
    <col min="13578" max="13825" width="9" style="161"/>
    <col min="13826" max="13826" width="3.25" style="161" customWidth="1"/>
    <col min="13827" max="13827" width="30.625" style="161" customWidth="1"/>
    <col min="13828" max="13828" width="15.625" style="161" customWidth="1"/>
    <col min="13829" max="13829" width="50.625" style="161" customWidth="1"/>
    <col min="13830" max="13831" width="9.75" style="161" customWidth="1"/>
    <col min="13832" max="13832" width="10.125" style="161" customWidth="1"/>
    <col min="13833" max="13833" width="11.75" style="161" customWidth="1"/>
    <col min="13834" max="14081" width="9" style="161"/>
    <col min="14082" max="14082" width="3.25" style="161" customWidth="1"/>
    <col min="14083" max="14083" width="30.625" style="161" customWidth="1"/>
    <col min="14084" max="14084" width="15.625" style="161" customWidth="1"/>
    <col min="14085" max="14085" width="50.625" style="161" customWidth="1"/>
    <col min="14086" max="14087" width="9.75" style="161" customWidth="1"/>
    <col min="14088" max="14088" width="10.125" style="161" customWidth="1"/>
    <col min="14089" max="14089" width="11.75" style="161" customWidth="1"/>
    <col min="14090" max="14337" width="9" style="161"/>
    <col min="14338" max="14338" width="3.25" style="161" customWidth="1"/>
    <col min="14339" max="14339" width="30.625" style="161" customWidth="1"/>
    <col min="14340" max="14340" width="15.625" style="161" customWidth="1"/>
    <col min="14341" max="14341" width="50.625" style="161" customWidth="1"/>
    <col min="14342" max="14343" width="9.75" style="161" customWidth="1"/>
    <col min="14344" max="14344" width="10.125" style="161" customWidth="1"/>
    <col min="14345" max="14345" width="11.75" style="161" customWidth="1"/>
    <col min="14346" max="14593" width="9" style="161"/>
    <col min="14594" max="14594" width="3.25" style="161" customWidth="1"/>
    <col min="14595" max="14595" width="30.625" style="161" customWidth="1"/>
    <col min="14596" max="14596" width="15.625" style="161" customWidth="1"/>
    <col min="14597" max="14597" width="50.625" style="161" customWidth="1"/>
    <col min="14598" max="14599" width="9.75" style="161" customWidth="1"/>
    <col min="14600" max="14600" width="10.125" style="161" customWidth="1"/>
    <col min="14601" max="14601" width="11.75" style="161" customWidth="1"/>
    <col min="14602" max="14849" width="9" style="161"/>
    <col min="14850" max="14850" width="3.25" style="161" customWidth="1"/>
    <col min="14851" max="14851" width="30.625" style="161" customWidth="1"/>
    <col min="14852" max="14852" width="15.625" style="161" customWidth="1"/>
    <col min="14853" max="14853" width="50.625" style="161" customWidth="1"/>
    <col min="14854" max="14855" width="9.75" style="161" customWidth="1"/>
    <col min="14856" max="14856" width="10.125" style="161" customWidth="1"/>
    <col min="14857" max="14857" width="11.75" style="161" customWidth="1"/>
    <col min="14858" max="15105" width="9" style="161"/>
    <col min="15106" max="15106" width="3.25" style="161" customWidth="1"/>
    <col min="15107" max="15107" width="30.625" style="161" customWidth="1"/>
    <col min="15108" max="15108" width="15.625" style="161" customWidth="1"/>
    <col min="15109" max="15109" width="50.625" style="161" customWidth="1"/>
    <col min="15110" max="15111" width="9.75" style="161" customWidth="1"/>
    <col min="15112" max="15112" width="10.125" style="161" customWidth="1"/>
    <col min="15113" max="15113" width="11.75" style="161" customWidth="1"/>
    <col min="15114" max="15361" width="9" style="161"/>
    <col min="15362" max="15362" width="3.25" style="161" customWidth="1"/>
    <col min="15363" max="15363" width="30.625" style="161" customWidth="1"/>
    <col min="15364" max="15364" width="15.625" style="161" customWidth="1"/>
    <col min="15365" max="15365" width="50.625" style="161" customWidth="1"/>
    <col min="15366" max="15367" width="9.75" style="161" customWidth="1"/>
    <col min="15368" max="15368" width="10.125" style="161" customWidth="1"/>
    <col min="15369" max="15369" width="11.75" style="161" customWidth="1"/>
    <col min="15370" max="15617" width="9" style="161"/>
    <col min="15618" max="15618" width="3.25" style="161" customWidth="1"/>
    <col min="15619" max="15619" width="30.625" style="161" customWidth="1"/>
    <col min="15620" max="15620" width="15.625" style="161" customWidth="1"/>
    <col min="15621" max="15621" width="50.625" style="161" customWidth="1"/>
    <col min="15622" max="15623" width="9.75" style="161" customWidth="1"/>
    <col min="15624" max="15624" width="10.125" style="161" customWidth="1"/>
    <col min="15625" max="15625" width="11.75" style="161" customWidth="1"/>
    <col min="15626" max="15873" width="9" style="161"/>
    <col min="15874" max="15874" width="3.25" style="161" customWidth="1"/>
    <col min="15875" max="15875" width="30.625" style="161" customWidth="1"/>
    <col min="15876" max="15876" width="15.625" style="161" customWidth="1"/>
    <col min="15877" max="15877" width="50.625" style="161" customWidth="1"/>
    <col min="15878" max="15879" width="9.75" style="161" customWidth="1"/>
    <col min="15880" max="15880" width="10.125" style="161" customWidth="1"/>
    <col min="15881" max="15881" width="11.75" style="161" customWidth="1"/>
    <col min="15882" max="16129" width="9" style="161"/>
    <col min="16130" max="16130" width="3.25" style="161" customWidth="1"/>
    <col min="16131" max="16131" width="30.625" style="161" customWidth="1"/>
    <col min="16132" max="16132" width="15.625" style="161" customWidth="1"/>
    <col min="16133" max="16133" width="50.625" style="161" customWidth="1"/>
    <col min="16134" max="16135" width="9.75" style="161" customWidth="1"/>
    <col min="16136" max="16136" width="10.125" style="161" customWidth="1"/>
    <col min="16137" max="16137" width="11.75" style="161" customWidth="1"/>
    <col min="16138" max="16384" width="9" style="161"/>
  </cols>
  <sheetData>
    <row r="2" spans="1:9">
      <c r="B2" s="164"/>
      <c r="C2" s="164"/>
      <c r="D2" s="164"/>
      <c r="E2" s="164"/>
    </row>
    <row r="3" spans="1:9" ht="18.75">
      <c r="A3" s="164"/>
      <c r="B3" s="159" t="s">
        <v>677</v>
      </c>
      <c r="C3" s="166"/>
      <c r="D3" s="166"/>
      <c r="E3" s="164"/>
    </row>
    <row r="4" spans="1:9" ht="18.75">
      <c r="A4" s="164"/>
      <c r="B4" s="159"/>
      <c r="C4" s="166"/>
      <c r="D4" s="166"/>
      <c r="E4" s="164"/>
    </row>
    <row r="5" spans="1:9" ht="21" customHeight="1">
      <c r="A5" s="164"/>
      <c r="B5" s="147"/>
      <c r="C5" s="191"/>
      <c r="D5" s="191"/>
      <c r="E5" s="1"/>
    </row>
    <row r="6" spans="1:9" ht="21" customHeight="1"/>
    <row r="7" spans="1:9" ht="21" customHeight="1">
      <c r="A7" s="161" t="s">
        <v>187</v>
      </c>
      <c r="B7" s="161" t="s">
        <v>158</v>
      </c>
      <c r="C7" s="164"/>
      <c r="D7" s="164"/>
      <c r="E7" s="1"/>
    </row>
    <row r="8" spans="1:9" ht="21" customHeight="1">
      <c r="B8" s="346" t="s">
        <v>646</v>
      </c>
      <c r="C8" s="164"/>
      <c r="D8" s="164"/>
      <c r="E8" s="150"/>
    </row>
    <row r="9" spans="1:9" ht="21" customHeight="1">
      <c r="B9" s="161" t="s">
        <v>647</v>
      </c>
      <c r="C9" s="164"/>
      <c r="D9" s="164"/>
      <c r="E9" s="150"/>
    </row>
    <row r="10" spans="1:9" ht="21" customHeight="1">
      <c r="B10" s="160" t="s">
        <v>293</v>
      </c>
      <c r="C10" s="164"/>
      <c r="D10" s="164"/>
      <c r="E10" s="150"/>
    </row>
    <row r="11" spans="1:9" ht="21" customHeight="1">
      <c r="B11" s="160"/>
      <c r="C11" s="164"/>
      <c r="D11" s="164"/>
      <c r="E11" s="150"/>
    </row>
    <row r="12" spans="1:9" ht="21" customHeight="1">
      <c r="B12" s="160"/>
      <c r="C12" s="164"/>
      <c r="D12" s="164"/>
      <c r="E12" s="150"/>
    </row>
    <row r="13" spans="1:9" ht="27" customHeight="1" thickBot="1">
      <c r="A13" s="161" t="s">
        <v>188</v>
      </c>
      <c r="B13" s="161" t="s">
        <v>630</v>
      </c>
      <c r="F13" s="77"/>
      <c r="G13" s="77"/>
      <c r="H13" s="167"/>
      <c r="I13" s="167"/>
    </row>
    <row r="14" spans="1:9" ht="14.25">
      <c r="B14" s="365" t="s">
        <v>157</v>
      </c>
      <c r="C14" s="177" t="s">
        <v>773</v>
      </c>
      <c r="D14" s="177" t="s">
        <v>774</v>
      </c>
      <c r="E14" s="367" t="s">
        <v>155</v>
      </c>
    </row>
    <row r="15" spans="1:9" ht="15" thickBot="1">
      <c r="B15" s="366"/>
      <c r="C15" s="178" t="s">
        <v>629</v>
      </c>
      <c r="D15" s="178" t="s">
        <v>331</v>
      </c>
      <c r="E15" s="368"/>
    </row>
    <row r="16" spans="1:9" ht="30" customHeight="1" thickTop="1">
      <c r="B16" s="382"/>
      <c r="C16" s="170"/>
      <c r="D16" s="170"/>
      <c r="E16" s="179"/>
    </row>
    <row r="17" spans="1:8" ht="30" customHeight="1">
      <c r="B17" s="386"/>
      <c r="C17" s="388"/>
      <c r="D17" s="172"/>
      <c r="E17" s="342"/>
    </row>
    <row r="18" spans="1:8" ht="30" customHeight="1">
      <c r="B18" s="387"/>
      <c r="C18" s="388"/>
      <c r="D18" s="170"/>
      <c r="E18" s="179"/>
    </row>
    <row r="19" spans="1:8" ht="30" customHeight="1">
      <c r="B19" s="387"/>
      <c r="C19" s="172"/>
      <c r="D19" s="987"/>
      <c r="E19" s="342"/>
    </row>
    <row r="20" spans="1:8" ht="30" customHeight="1">
      <c r="B20" s="341"/>
      <c r="C20" s="388"/>
      <c r="D20" s="170"/>
      <c r="E20" s="179"/>
    </row>
    <row r="21" spans="1:8" ht="30" customHeight="1">
      <c r="B21" s="341"/>
      <c r="C21" s="172"/>
      <c r="D21" s="987"/>
      <c r="E21" s="342"/>
    </row>
    <row r="22" spans="1:8" ht="30" customHeight="1">
      <c r="B22" s="386"/>
      <c r="C22" s="380"/>
      <c r="D22" s="170"/>
      <c r="E22" s="179"/>
    </row>
    <row r="23" spans="1:8" ht="30" customHeight="1">
      <c r="B23" s="377"/>
      <c r="C23" s="378"/>
      <c r="D23" s="988"/>
      <c r="E23" s="379"/>
    </row>
    <row r="24" spans="1:8" ht="30" customHeight="1">
      <c r="B24" s="381"/>
      <c r="C24" s="380"/>
      <c r="D24" s="172"/>
      <c r="E24" s="180"/>
    </row>
    <row r="25" spans="1:8" ht="30" customHeight="1">
      <c r="B25" s="182"/>
      <c r="C25" s="169"/>
      <c r="D25" s="169"/>
      <c r="E25" s="379"/>
    </row>
    <row r="26" spans="1:8" ht="30" customHeight="1" thickBot="1">
      <c r="B26" s="171"/>
      <c r="C26" s="173"/>
      <c r="D26" s="173"/>
      <c r="E26" s="180"/>
    </row>
    <row r="27" spans="1:8" ht="29.25" customHeight="1" thickTop="1" thickBot="1">
      <c r="B27" s="344" t="s">
        <v>396</v>
      </c>
      <c r="C27" s="389">
        <f>'様式9-7'!D17</f>
        <v>0</v>
      </c>
      <c r="D27" s="389" t="e">
        <f>'様式9-7'!E17</f>
        <v>#DIV/0!</v>
      </c>
      <c r="E27" s="390"/>
    </row>
    <row r="28" spans="1:8">
      <c r="B28" s="303" t="s">
        <v>294</v>
      </c>
      <c r="C28" s="164"/>
      <c r="D28" s="164"/>
      <c r="E28" s="164"/>
    </row>
    <row r="29" spans="1:8">
      <c r="B29" s="303" t="s">
        <v>295</v>
      </c>
    </row>
    <row r="30" spans="1:8">
      <c r="B30" s="303"/>
    </row>
    <row r="31" spans="1:8" customFormat="1" ht="21" customHeight="1">
      <c r="A31" s="161"/>
      <c r="B31" s="161"/>
      <c r="C31" s="161"/>
      <c r="D31" s="161"/>
      <c r="E31" s="161"/>
      <c r="F31" s="161"/>
      <c r="H31" s="161"/>
    </row>
    <row r="32" spans="1:8" customFormat="1" ht="21" customHeight="1">
      <c r="A32" s="161" t="s">
        <v>189</v>
      </c>
      <c r="B32" s="161" t="s">
        <v>296</v>
      </c>
      <c r="C32" s="161"/>
      <c r="D32" s="161"/>
      <c r="E32" s="161"/>
      <c r="F32" s="161"/>
      <c r="H32" s="161"/>
    </row>
    <row r="33" spans="1:8" customFormat="1" ht="21" customHeight="1">
      <c r="A33" s="161"/>
      <c r="B33" s="161" t="s">
        <v>819</v>
      </c>
      <c r="C33" s="161"/>
      <c r="D33" s="161"/>
      <c r="E33" s="161"/>
      <c r="F33" s="161"/>
      <c r="H33" s="161"/>
    </row>
    <row r="34" spans="1:8" customFormat="1" ht="21" customHeight="1">
      <c r="A34" s="161"/>
      <c r="B34" s="161"/>
      <c r="C34" s="161"/>
      <c r="D34" s="161"/>
      <c r="E34" s="161"/>
      <c r="F34" s="161"/>
      <c r="H34" s="161"/>
    </row>
    <row r="35" spans="1:8" customFormat="1" ht="21" customHeight="1">
      <c r="A35" s="161"/>
      <c r="B35" s="161"/>
      <c r="C35" s="161"/>
      <c r="D35" s="161"/>
      <c r="E35" s="161"/>
      <c r="F35" s="161"/>
      <c r="H35" s="161"/>
    </row>
    <row r="36" spans="1:8" customFormat="1" ht="21" customHeight="1">
      <c r="A36" s="161"/>
      <c r="B36" s="161"/>
      <c r="C36" s="161"/>
      <c r="D36" s="161"/>
      <c r="E36" s="161"/>
      <c r="F36" s="161"/>
      <c r="H36" s="161"/>
    </row>
    <row r="37" spans="1:8" customFormat="1" ht="21" customHeight="1">
      <c r="A37" s="161"/>
      <c r="B37" s="161"/>
      <c r="C37" s="161"/>
      <c r="D37" s="161"/>
      <c r="E37" s="25"/>
      <c r="F37" s="161"/>
      <c r="H37" s="161"/>
    </row>
    <row r="38" spans="1:8" customFormat="1" ht="21" customHeight="1">
      <c r="A38" s="161"/>
      <c r="B38" s="161"/>
      <c r="C38" s="161"/>
      <c r="D38" s="161"/>
      <c r="E38" s="25"/>
      <c r="F38" s="161"/>
      <c r="H38" s="161"/>
    </row>
    <row r="39" spans="1:8" ht="14.25">
      <c r="A39" s="1889" t="s">
        <v>811</v>
      </c>
      <c r="B39" s="1186"/>
      <c r="C39" s="1186"/>
      <c r="D39" s="1186"/>
      <c r="E39" s="1186"/>
    </row>
    <row r="40" spans="1:8">
      <c r="E40" s="374" t="str">
        <f>様式7!$F$4</f>
        <v>○○○○○○○○○○○ＥＳＣＯ事業</v>
      </c>
    </row>
  </sheetData>
  <mergeCells count="1">
    <mergeCell ref="A39:E39"/>
  </mergeCells>
  <phoneticPr fontId="5"/>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L45"/>
  <sheetViews>
    <sheetView view="pageBreakPreview" zoomScaleNormal="100" zoomScaleSheetLayoutView="100" workbookViewId="0">
      <selection activeCell="G45" sqref="G45"/>
    </sheetView>
  </sheetViews>
  <sheetFormatPr defaultRowHeight="13.5"/>
  <cols>
    <col min="1" max="2" width="3.25" style="161" customWidth="1"/>
    <col min="3" max="3" width="28.375" style="161" customWidth="1"/>
    <col min="4" max="4" width="11.875" style="161" customWidth="1"/>
    <col min="5" max="5" width="12.875" style="161" customWidth="1"/>
    <col min="6" max="6" width="16.875" style="161" customWidth="1"/>
    <col min="7" max="7" width="16.125" style="161" customWidth="1"/>
    <col min="8" max="8" width="2.75" style="161" customWidth="1"/>
    <col min="9" max="9" width="11.75" style="161" customWidth="1"/>
    <col min="10" max="10" width="5.5" style="161" bestFit="1" customWidth="1"/>
    <col min="11" max="11" width="5.5" style="192" customWidth="1"/>
    <col min="12" max="12" width="57.5" style="193" customWidth="1"/>
    <col min="13" max="256" width="9" style="161"/>
    <col min="257" max="258" width="3.25" style="161" customWidth="1"/>
    <col min="259" max="259" width="28.375" style="161" customWidth="1"/>
    <col min="260" max="260" width="11.875" style="161" customWidth="1"/>
    <col min="261" max="261" width="12.875" style="161" customWidth="1"/>
    <col min="262" max="262" width="16.875" style="161" customWidth="1"/>
    <col min="263" max="263" width="16.125" style="161" customWidth="1"/>
    <col min="264" max="264" width="2.75" style="161" customWidth="1"/>
    <col min="265" max="265" width="11.75" style="161" customWidth="1"/>
    <col min="266" max="266" width="5.5" style="161" bestFit="1" customWidth="1"/>
    <col min="267" max="267" width="5.5" style="161" customWidth="1"/>
    <col min="268" max="268" width="57.5" style="161" customWidth="1"/>
    <col min="269" max="512" width="9" style="161"/>
    <col min="513" max="514" width="3.25" style="161" customWidth="1"/>
    <col min="515" max="515" width="28.375" style="161" customWidth="1"/>
    <col min="516" max="516" width="11.875" style="161" customWidth="1"/>
    <col min="517" max="517" width="12.875" style="161" customWidth="1"/>
    <col min="518" max="518" width="16.875" style="161" customWidth="1"/>
    <col min="519" max="519" width="16.125" style="161" customWidth="1"/>
    <col min="520" max="520" width="2.75" style="161" customWidth="1"/>
    <col min="521" max="521" width="11.75" style="161" customWidth="1"/>
    <col min="522" max="522" width="5.5" style="161" bestFit="1" customWidth="1"/>
    <col min="523" max="523" width="5.5" style="161" customWidth="1"/>
    <col min="524" max="524" width="57.5" style="161" customWidth="1"/>
    <col min="525" max="768" width="9" style="161"/>
    <col min="769" max="770" width="3.25" style="161" customWidth="1"/>
    <col min="771" max="771" width="28.375" style="161" customWidth="1"/>
    <col min="772" max="772" width="11.875" style="161" customWidth="1"/>
    <col min="773" max="773" width="12.875" style="161" customWidth="1"/>
    <col min="774" max="774" width="16.875" style="161" customWidth="1"/>
    <col min="775" max="775" width="16.125" style="161" customWidth="1"/>
    <col min="776" max="776" width="2.75" style="161" customWidth="1"/>
    <col min="777" max="777" width="11.75" style="161" customWidth="1"/>
    <col min="778" max="778" width="5.5" style="161" bestFit="1" customWidth="1"/>
    <col min="779" max="779" width="5.5" style="161" customWidth="1"/>
    <col min="780" max="780" width="57.5" style="161" customWidth="1"/>
    <col min="781" max="1024" width="9" style="161"/>
    <col min="1025" max="1026" width="3.25" style="161" customWidth="1"/>
    <col min="1027" max="1027" width="28.375" style="161" customWidth="1"/>
    <col min="1028" max="1028" width="11.875" style="161" customWidth="1"/>
    <col min="1029" max="1029" width="12.875" style="161" customWidth="1"/>
    <col min="1030" max="1030" width="16.875" style="161" customWidth="1"/>
    <col min="1031" max="1031" width="16.125" style="161" customWidth="1"/>
    <col min="1032" max="1032" width="2.75" style="161" customWidth="1"/>
    <col min="1033" max="1033" width="11.75" style="161" customWidth="1"/>
    <col min="1034" max="1034" width="5.5" style="161" bestFit="1" customWidth="1"/>
    <col min="1035" max="1035" width="5.5" style="161" customWidth="1"/>
    <col min="1036" max="1036" width="57.5" style="161" customWidth="1"/>
    <col min="1037" max="1280" width="9" style="161"/>
    <col min="1281" max="1282" width="3.25" style="161" customWidth="1"/>
    <col min="1283" max="1283" width="28.375" style="161" customWidth="1"/>
    <col min="1284" max="1284" width="11.875" style="161" customWidth="1"/>
    <col min="1285" max="1285" width="12.875" style="161" customWidth="1"/>
    <col min="1286" max="1286" width="16.875" style="161" customWidth="1"/>
    <col min="1287" max="1287" width="16.125" style="161" customWidth="1"/>
    <col min="1288" max="1288" width="2.75" style="161" customWidth="1"/>
    <col min="1289" max="1289" width="11.75" style="161" customWidth="1"/>
    <col min="1290" max="1290" width="5.5" style="161" bestFit="1" customWidth="1"/>
    <col min="1291" max="1291" width="5.5" style="161" customWidth="1"/>
    <col min="1292" max="1292" width="57.5" style="161" customWidth="1"/>
    <col min="1293" max="1536" width="9" style="161"/>
    <col min="1537" max="1538" width="3.25" style="161" customWidth="1"/>
    <col min="1539" max="1539" width="28.375" style="161" customWidth="1"/>
    <col min="1540" max="1540" width="11.875" style="161" customWidth="1"/>
    <col min="1541" max="1541" width="12.875" style="161" customWidth="1"/>
    <col min="1542" max="1542" width="16.875" style="161" customWidth="1"/>
    <col min="1543" max="1543" width="16.125" style="161" customWidth="1"/>
    <col min="1544" max="1544" width="2.75" style="161" customWidth="1"/>
    <col min="1545" max="1545" width="11.75" style="161" customWidth="1"/>
    <col min="1546" max="1546" width="5.5" style="161" bestFit="1" customWidth="1"/>
    <col min="1547" max="1547" width="5.5" style="161" customWidth="1"/>
    <col min="1548" max="1548" width="57.5" style="161" customWidth="1"/>
    <col min="1549" max="1792" width="9" style="161"/>
    <col min="1793" max="1794" width="3.25" style="161" customWidth="1"/>
    <col min="1795" max="1795" width="28.375" style="161" customWidth="1"/>
    <col min="1796" max="1796" width="11.875" style="161" customWidth="1"/>
    <col min="1797" max="1797" width="12.875" style="161" customWidth="1"/>
    <col min="1798" max="1798" width="16.875" style="161" customWidth="1"/>
    <col min="1799" max="1799" width="16.125" style="161" customWidth="1"/>
    <col min="1800" max="1800" width="2.75" style="161" customWidth="1"/>
    <col min="1801" max="1801" width="11.75" style="161" customWidth="1"/>
    <col min="1802" max="1802" width="5.5" style="161" bestFit="1" customWidth="1"/>
    <col min="1803" max="1803" width="5.5" style="161" customWidth="1"/>
    <col min="1804" max="1804" width="57.5" style="161" customWidth="1"/>
    <col min="1805" max="2048" width="9" style="161"/>
    <col min="2049" max="2050" width="3.25" style="161" customWidth="1"/>
    <col min="2051" max="2051" width="28.375" style="161" customWidth="1"/>
    <col min="2052" max="2052" width="11.875" style="161" customWidth="1"/>
    <col min="2053" max="2053" width="12.875" style="161" customWidth="1"/>
    <col min="2054" max="2054" width="16.875" style="161" customWidth="1"/>
    <col min="2055" max="2055" width="16.125" style="161" customWidth="1"/>
    <col min="2056" max="2056" width="2.75" style="161" customWidth="1"/>
    <col min="2057" max="2057" width="11.75" style="161" customWidth="1"/>
    <col min="2058" max="2058" width="5.5" style="161" bestFit="1" customWidth="1"/>
    <col min="2059" max="2059" width="5.5" style="161" customWidth="1"/>
    <col min="2060" max="2060" width="57.5" style="161" customWidth="1"/>
    <col min="2061" max="2304" width="9" style="161"/>
    <col min="2305" max="2306" width="3.25" style="161" customWidth="1"/>
    <col min="2307" max="2307" width="28.375" style="161" customWidth="1"/>
    <col min="2308" max="2308" width="11.875" style="161" customWidth="1"/>
    <col min="2309" max="2309" width="12.875" style="161" customWidth="1"/>
    <col min="2310" max="2310" width="16.875" style="161" customWidth="1"/>
    <col min="2311" max="2311" width="16.125" style="161" customWidth="1"/>
    <col min="2312" max="2312" width="2.75" style="161" customWidth="1"/>
    <col min="2313" max="2313" width="11.75" style="161" customWidth="1"/>
    <col min="2314" max="2314" width="5.5" style="161" bestFit="1" customWidth="1"/>
    <col min="2315" max="2315" width="5.5" style="161" customWidth="1"/>
    <col min="2316" max="2316" width="57.5" style="161" customWidth="1"/>
    <col min="2317" max="2560" width="9" style="161"/>
    <col min="2561" max="2562" width="3.25" style="161" customWidth="1"/>
    <col min="2563" max="2563" width="28.375" style="161" customWidth="1"/>
    <col min="2564" max="2564" width="11.875" style="161" customWidth="1"/>
    <col min="2565" max="2565" width="12.875" style="161" customWidth="1"/>
    <col min="2566" max="2566" width="16.875" style="161" customWidth="1"/>
    <col min="2567" max="2567" width="16.125" style="161" customWidth="1"/>
    <col min="2568" max="2568" width="2.75" style="161" customWidth="1"/>
    <col min="2569" max="2569" width="11.75" style="161" customWidth="1"/>
    <col min="2570" max="2570" width="5.5" style="161" bestFit="1" customWidth="1"/>
    <col min="2571" max="2571" width="5.5" style="161" customWidth="1"/>
    <col min="2572" max="2572" width="57.5" style="161" customWidth="1"/>
    <col min="2573" max="2816" width="9" style="161"/>
    <col min="2817" max="2818" width="3.25" style="161" customWidth="1"/>
    <col min="2819" max="2819" width="28.375" style="161" customWidth="1"/>
    <col min="2820" max="2820" width="11.875" style="161" customWidth="1"/>
    <col min="2821" max="2821" width="12.875" style="161" customWidth="1"/>
    <col min="2822" max="2822" width="16.875" style="161" customWidth="1"/>
    <col min="2823" max="2823" width="16.125" style="161" customWidth="1"/>
    <col min="2824" max="2824" width="2.75" style="161" customWidth="1"/>
    <col min="2825" max="2825" width="11.75" style="161" customWidth="1"/>
    <col min="2826" max="2826" width="5.5" style="161" bestFit="1" customWidth="1"/>
    <col min="2827" max="2827" width="5.5" style="161" customWidth="1"/>
    <col min="2828" max="2828" width="57.5" style="161" customWidth="1"/>
    <col min="2829" max="3072" width="9" style="161"/>
    <col min="3073" max="3074" width="3.25" style="161" customWidth="1"/>
    <col min="3075" max="3075" width="28.375" style="161" customWidth="1"/>
    <col min="3076" max="3076" width="11.875" style="161" customWidth="1"/>
    <col min="3077" max="3077" width="12.875" style="161" customWidth="1"/>
    <col min="3078" max="3078" width="16.875" style="161" customWidth="1"/>
    <col min="3079" max="3079" width="16.125" style="161" customWidth="1"/>
    <col min="3080" max="3080" width="2.75" style="161" customWidth="1"/>
    <col min="3081" max="3081" width="11.75" style="161" customWidth="1"/>
    <col min="3082" max="3082" width="5.5" style="161" bestFit="1" customWidth="1"/>
    <col min="3083" max="3083" width="5.5" style="161" customWidth="1"/>
    <col min="3084" max="3084" width="57.5" style="161" customWidth="1"/>
    <col min="3085" max="3328" width="9" style="161"/>
    <col min="3329" max="3330" width="3.25" style="161" customWidth="1"/>
    <col min="3331" max="3331" width="28.375" style="161" customWidth="1"/>
    <col min="3332" max="3332" width="11.875" style="161" customWidth="1"/>
    <col min="3333" max="3333" width="12.875" style="161" customWidth="1"/>
    <col min="3334" max="3334" width="16.875" style="161" customWidth="1"/>
    <col min="3335" max="3335" width="16.125" style="161" customWidth="1"/>
    <col min="3336" max="3336" width="2.75" style="161" customWidth="1"/>
    <col min="3337" max="3337" width="11.75" style="161" customWidth="1"/>
    <col min="3338" max="3338" width="5.5" style="161" bestFit="1" customWidth="1"/>
    <col min="3339" max="3339" width="5.5" style="161" customWidth="1"/>
    <col min="3340" max="3340" width="57.5" style="161" customWidth="1"/>
    <col min="3341" max="3584" width="9" style="161"/>
    <col min="3585" max="3586" width="3.25" style="161" customWidth="1"/>
    <col min="3587" max="3587" width="28.375" style="161" customWidth="1"/>
    <col min="3588" max="3588" width="11.875" style="161" customWidth="1"/>
    <col min="3589" max="3589" width="12.875" style="161" customWidth="1"/>
    <col min="3590" max="3590" width="16.875" style="161" customWidth="1"/>
    <col min="3591" max="3591" width="16.125" style="161" customWidth="1"/>
    <col min="3592" max="3592" width="2.75" style="161" customWidth="1"/>
    <col min="3593" max="3593" width="11.75" style="161" customWidth="1"/>
    <col min="3594" max="3594" width="5.5" style="161" bestFit="1" customWidth="1"/>
    <col min="3595" max="3595" width="5.5" style="161" customWidth="1"/>
    <col min="3596" max="3596" width="57.5" style="161" customWidth="1"/>
    <col min="3597" max="3840" width="9" style="161"/>
    <col min="3841" max="3842" width="3.25" style="161" customWidth="1"/>
    <col min="3843" max="3843" width="28.375" style="161" customWidth="1"/>
    <col min="3844" max="3844" width="11.875" style="161" customWidth="1"/>
    <col min="3845" max="3845" width="12.875" style="161" customWidth="1"/>
    <col min="3846" max="3846" width="16.875" style="161" customWidth="1"/>
    <col min="3847" max="3847" width="16.125" style="161" customWidth="1"/>
    <col min="3848" max="3848" width="2.75" style="161" customWidth="1"/>
    <col min="3849" max="3849" width="11.75" style="161" customWidth="1"/>
    <col min="3850" max="3850" width="5.5" style="161" bestFit="1" customWidth="1"/>
    <col min="3851" max="3851" width="5.5" style="161" customWidth="1"/>
    <col min="3852" max="3852" width="57.5" style="161" customWidth="1"/>
    <col min="3853" max="4096" width="9" style="161"/>
    <col min="4097" max="4098" width="3.25" style="161" customWidth="1"/>
    <col min="4099" max="4099" width="28.375" style="161" customWidth="1"/>
    <col min="4100" max="4100" width="11.875" style="161" customWidth="1"/>
    <col min="4101" max="4101" width="12.875" style="161" customWidth="1"/>
    <col min="4102" max="4102" width="16.875" style="161" customWidth="1"/>
    <col min="4103" max="4103" width="16.125" style="161" customWidth="1"/>
    <col min="4104" max="4104" width="2.75" style="161" customWidth="1"/>
    <col min="4105" max="4105" width="11.75" style="161" customWidth="1"/>
    <col min="4106" max="4106" width="5.5" style="161" bestFit="1" customWidth="1"/>
    <col min="4107" max="4107" width="5.5" style="161" customWidth="1"/>
    <col min="4108" max="4108" width="57.5" style="161" customWidth="1"/>
    <col min="4109" max="4352" width="9" style="161"/>
    <col min="4353" max="4354" width="3.25" style="161" customWidth="1"/>
    <col min="4355" max="4355" width="28.375" style="161" customWidth="1"/>
    <col min="4356" max="4356" width="11.875" style="161" customWidth="1"/>
    <col min="4357" max="4357" width="12.875" style="161" customWidth="1"/>
    <col min="4358" max="4358" width="16.875" style="161" customWidth="1"/>
    <col min="4359" max="4359" width="16.125" style="161" customWidth="1"/>
    <col min="4360" max="4360" width="2.75" style="161" customWidth="1"/>
    <col min="4361" max="4361" width="11.75" style="161" customWidth="1"/>
    <col min="4362" max="4362" width="5.5" style="161" bestFit="1" customWidth="1"/>
    <col min="4363" max="4363" width="5.5" style="161" customWidth="1"/>
    <col min="4364" max="4364" width="57.5" style="161" customWidth="1"/>
    <col min="4365" max="4608" width="9" style="161"/>
    <col min="4609" max="4610" width="3.25" style="161" customWidth="1"/>
    <col min="4611" max="4611" width="28.375" style="161" customWidth="1"/>
    <col min="4612" max="4612" width="11.875" style="161" customWidth="1"/>
    <col min="4613" max="4613" width="12.875" style="161" customWidth="1"/>
    <col min="4614" max="4614" width="16.875" style="161" customWidth="1"/>
    <col min="4615" max="4615" width="16.125" style="161" customWidth="1"/>
    <col min="4616" max="4616" width="2.75" style="161" customWidth="1"/>
    <col min="4617" max="4617" width="11.75" style="161" customWidth="1"/>
    <col min="4618" max="4618" width="5.5" style="161" bestFit="1" customWidth="1"/>
    <col min="4619" max="4619" width="5.5" style="161" customWidth="1"/>
    <col min="4620" max="4620" width="57.5" style="161" customWidth="1"/>
    <col min="4621" max="4864" width="9" style="161"/>
    <col min="4865" max="4866" width="3.25" style="161" customWidth="1"/>
    <col min="4867" max="4867" width="28.375" style="161" customWidth="1"/>
    <col min="4868" max="4868" width="11.875" style="161" customWidth="1"/>
    <col min="4869" max="4869" width="12.875" style="161" customWidth="1"/>
    <col min="4870" max="4870" width="16.875" style="161" customWidth="1"/>
    <col min="4871" max="4871" width="16.125" style="161" customWidth="1"/>
    <col min="4872" max="4872" width="2.75" style="161" customWidth="1"/>
    <col min="4873" max="4873" width="11.75" style="161" customWidth="1"/>
    <col min="4874" max="4874" width="5.5" style="161" bestFit="1" customWidth="1"/>
    <col min="4875" max="4875" width="5.5" style="161" customWidth="1"/>
    <col min="4876" max="4876" width="57.5" style="161" customWidth="1"/>
    <col min="4877" max="5120" width="9" style="161"/>
    <col min="5121" max="5122" width="3.25" style="161" customWidth="1"/>
    <col min="5123" max="5123" width="28.375" style="161" customWidth="1"/>
    <col min="5124" max="5124" width="11.875" style="161" customWidth="1"/>
    <col min="5125" max="5125" width="12.875" style="161" customWidth="1"/>
    <col min="5126" max="5126" width="16.875" style="161" customWidth="1"/>
    <col min="5127" max="5127" width="16.125" style="161" customWidth="1"/>
    <col min="5128" max="5128" width="2.75" style="161" customWidth="1"/>
    <col min="5129" max="5129" width="11.75" style="161" customWidth="1"/>
    <col min="5130" max="5130" width="5.5" style="161" bestFit="1" customWidth="1"/>
    <col min="5131" max="5131" width="5.5" style="161" customWidth="1"/>
    <col min="5132" max="5132" width="57.5" style="161" customWidth="1"/>
    <col min="5133" max="5376" width="9" style="161"/>
    <col min="5377" max="5378" width="3.25" style="161" customWidth="1"/>
    <col min="5379" max="5379" width="28.375" style="161" customWidth="1"/>
    <col min="5380" max="5380" width="11.875" style="161" customWidth="1"/>
    <col min="5381" max="5381" width="12.875" style="161" customWidth="1"/>
    <col min="5382" max="5382" width="16.875" style="161" customWidth="1"/>
    <col min="5383" max="5383" width="16.125" style="161" customWidth="1"/>
    <col min="5384" max="5384" width="2.75" style="161" customWidth="1"/>
    <col min="5385" max="5385" width="11.75" style="161" customWidth="1"/>
    <col min="5386" max="5386" width="5.5" style="161" bestFit="1" customWidth="1"/>
    <col min="5387" max="5387" width="5.5" style="161" customWidth="1"/>
    <col min="5388" max="5388" width="57.5" style="161" customWidth="1"/>
    <col min="5389" max="5632" width="9" style="161"/>
    <col min="5633" max="5634" width="3.25" style="161" customWidth="1"/>
    <col min="5635" max="5635" width="28.375" style="161" customWidth="1"/>
    <col min="5636" max="5636" width="11.875" style="161" customWidth="1"/>
    <col min="5637" max="5637" width="12.875" style="161" customWidth="1"/>
    <col min="5638" max="5638" width="16.875" style="161" customWidth="1"/>
    <col min="5639" max="5639" width="16.125" style="161" customWidth="1"/>
    <col min="5640" max="5640" width="2.75" style="161" customWidth="1"/>
    <col min="5641" max="5641" width="11.75" style="161" customWidth="1"/>
    <col min="5642" max="5642" width="5.5" style="161" bestFit="1" customWidth="1"/>
    <col min="5643" max="5643" width="5.5" style="161" customWidth="1"/>
    <col min="5644" max="5644" width="57.5" style="161" customWidth="1"/>
    <col min="5645" max="5888" width="9" style="161"/>
    <col min="5889" max="5890" width="3.25" style="161" customWidth="1"/>
    <col min="5891" max="5891" width="28.375" style="161" customWidth="1"/>
    <col min="5892" max="5892" width="11.875" style="161" customWidth="1"/>
    <col min="5893" max="5893" width="12.875" style="161" customWidth="1"/>
    <col min="5894" max="5894" width="16.875" style="161" customWidth="1"/>
    <col min="5895" max="5895" width="16.125" style="161" customWidth="1"/>
    <col min="5896" max="5896" width="2.75" style="161" customWidth="1"/>
    <col min="5897" max="5897" width="11.75" style="161" customWidth="1"/>
    <col min="5898" max="5898" width="5.5" style="161" bestFit="1" customWidth="1"/>
    <col min="5899" max="5899" width="5.5" style="161" customWidth="1"/>
    <col min="5900" max="5900" width="57.5" style="161" customWidth="1"/>
    <col min="5901" max="6144" width="9" style="161"/>
    <col min="6145" max="6146" width="3.25" style="161" customWidth="1"/>
    <col min="6147" max="6147" width="28.375" style="161" customWidth="1"/>
    <col min="6148" max="6148" width="11.875" style="161" customWidth="1"/>
    <col min="6149" max="6149" width="12.875" style="161" customWidth="1"/>
    <col min="6150" max="6150" width="16.875" style="161" customWidth="1"/>
    <col min="6151" max="6151" width="16.125" style="161" customWidth="1"/>
    <col min="6152" max="6152" width="2.75" style="161" customWidth="1"/>
    <col min="6153" max="6153" width="11.75" style="161" customWidth="1"/>
    <col min="6154" max="6154" width="5.5" style="161" bestFit="1" customWidth="1"/>
    <col min="6155" max="6155" width="5.5" style="161" customWidth="1"/>
    <col min="6156" max="6156" width="57.5" style="161" customWidth="1"/>
    <col min="6157" max="6400" width="9" style="161"/>
    <col min="6401" max="6402" width="3.25" style="161" customWidth="1"/>
    <col min="6403" max="6403" width="28.375" style="161" customWidth="1"/>
    <col min="6404" max="6404" width="11.875" style="161" customWidth="1"/>
    <col min="6405" max="6405" width="12.875" style="161" customWidth="1"/>
    <col min="6406" max="6406" width="16.875" style="161" customWidth="1"/>
    <col min="6407" max="6407" width="16.125" style="161" customWidth="1"/>
    <col min="6408" max="6408" width="2.75" style="161" customWidth="1"/>
    <col min="6409" max="6409" width="11.75" style="161" customWidth="1"/>
    <col min="6410" max="6410" width="5.5" style="161" bestFit="1" customWidth="1"/>
    <col min="6411" max="6411" width="5.5" style="161" customWidth="1"/>
    <col min="6412" max="6412" width="57.5" style="161" customWidth="1"/>
    <col min="6413" max="6656" width="9" style="161"/>
    <col min="6657" max="6658" width="3.25" style="161" customWidth="1"/>
    <col min="6659" max="6659" width="28.375" style="161" customWidth="1"/>
    <col min="6660" max="6660" width="11.875" style="161" customWidth="1"/>
    <col min="6661" max="6661" width="12.875" style="161" customWidth="1"/>
    <col min="6662" max="6662" width="16.875" style="161" customWidth="1"/>
    <col min="6663" max="6663" width="16.125" style="161" customWidth="1"/>
    <col min="6664" max="6664" width="2.75" style="161" customWidth="1"/>
    <col min="6665" max="6665" width="11.75" style="161" customWidth="1"/>
    <col min="6666" max="6666" width="5.5" style="161" bestFit="1" customWidth="1"/>
    <col min="6667" max="6667" width="5.5" style="161" customWidth="1"/>
    <col min="6668" max="6668" width="57.5" style="161" customWidth="1"/>
    <col min="6669" max="6912" width="9" style="161"/>
    <col min="6913" max="6914" width="3.25" style="161" customWidth="1"/>
    <col min="6915" max="6915" width="28.375" style="161" customWidth="1"/>
    <col min="6916" max="6916" width="11.875" style="161" customWidth="1"/>
    <col min="6917" max="6917" width="12.875" style="161" customWidth="1"/>
    <col min="6918" max="6918" width="16.875" style="161" customWidth="1"/>
    <col min="6919" max="6919" width="16.125" style="161" customWidth="1"/>
    <col min="6920" max="6920" width="2.75" style="161" customWidth="1"/>
    <col min="6921" max="6921" width="11.75" style="161" customWidth="1"/>
    <col min="6922" max="6922" width="5.5" style="161" bestFit="1" customWidth="1"/>
    <col min="6923" max="6923" width="5.5" style="161" customWidth="1"/>
    <col min="6924" max="6924" width="57.5" style="161" customWidth="1"/>
    <col min="6925" max="7168" width="9" style="161"/>
    <col min="7169" max="7170" width="3.25" style="161" customWidth="1"/>
    <col min="7171" max="7171" width="28.375" style="161" customWidth="1"/>
    <col min="7172" max="7172" width="11.875" style="161" customWidth="1"/>
    <col min="7173" max="7173" width="12.875" style="161" customWidth="1"/>
    <col min="7174" max="7174" width="16.875" style="161" customWidth="1"/>
    <col min="7175" max="7175" width="16.125" style="161" customWidth="1"/>
    <col min="7176" max="7176" width="2.75" style="161" customWidth="1"/>
    <col min="7177" max="7177" width="11.75" style="161" customWidth="1"/>
    <col min="7178" max="7178" width="5.5" style="161" bestFit="1" customWidth="1"/>
    <col min="7179" max="7179" width="5.5" style="161" customWidth="1"/>
    <col min="7180" max="7180" width="57.5" style="161" customWidth="1"/>
    <col min="7181" max="7424" width="9" style="161"/>
    <col min="7425" max="7426" width="3.25" style="161" customWidth="1"/>
    <col min="7427" max="7427" width="28.375" style="161" customWidth="1"/>
    <col min="7428" max="7428" width="11.875" style="161" customWidth="1"/>
    <col min="7429" max="7429" width="12.875" style="161" customWidth="1"/>
    <col min="7430" max="7430" width="16.875" style="161" customWidth="1"/>
    <col min="7431" max="7431" width="16.125" style="161" customWidth="1"/>
    <col min="7432" max="7432" width="2.75" style="161" customWidth="1"/>
    <col min="7433" max="7433" width="11.75" style="161" customWidth="1"/>
    <col min="7434" max="7434" width="5.5" style="161" bestFit="1" customWidth="1"/>
    <col min="7435" max="7435" width="5.5" style="161" customWidth="1"/>
    <col min="7436" max="7436" width="57.5" style="161" customWidth="1"/>
    <col min="7437" max="7680" width="9" style="161"/>
    <col min="7681" max="7682" width="3.25" style="161" customWidth="1"/>
    <col min="7683" max="7683" width="28.375" style="161" customWidth="1"/>
    <col min="7684" max="7684" width="11.875" style="161" customWidth="1"/>
    <col min="7685" max="7685" width="12.875" style="161" customWidth="1"/>
    <col min="7686" max="7686" width="16.875" style="161" customWidth="1"/>
    <col min="7687" max="7687" width="16.125" style="161" customWidth="1"/>
    <col min="7688" max="7688" width="2.75" style="161" customWidth="1"/>
    <col min="7689" max="7689" width="11.75" style="161" customWidth="1"/>
    <col min="7690" max="7690" width="5.5" style="161" bestFit="1" customWidth="1"/>
    <col min="7691" max="7691" width="5.5" style="161" customWidth="1"/>
    <col min="7692" max="7692" width="57.5" style="161" customWidth="1"/>
    <col min="7693" max="7936" width="9" style="161"/>
    <col min="7937" max="7938" width="3.25" style="161" customWidth="1"/>
    <col min="7939" max="7939" width="28.375" style="161" customWidth="1"/>
    <col min="7940" max="7940" width="11.875" style="161" customWidth="1"/>
    <col min="7941" max="7941" width="12.875" style="161" customWidth="1"/>
    <col min="7942" max="7942" width="16.875" style="161" customWidth="1"/>
    <col min="7943" max="7943" width="16.125" style="161" customWidth="1"/>
    <col min="7944" max="7944" width="2.75" style="161" customWidth="1"/>
    <col min="7945" max="7945" width="11.75" style="161" customWidth="1"/>
    <col min="7946" max="7946" width="5.5" style="161" bestFit="1" customWidth="1"/>
    <col min="7947" max="7947" width="5.5" style="161" customWidth="1"/>
    <col min="7948" max="7948" width="57.5" style="161" customWidth="1"/>
    <col min="7949" max="8192" width="9" style="161"/>
    <col min="8193" max="8194" width="3.25" style="161" customWidth="1"/>
    <col min="8195" max="8195" width="28.375" style="161" customWidth="1"/>
    <col min="8196" max="8196" width="11.875" style="161" customWidth="1"/>
    <col min="8197" max="8197" width="12.875" style="161" customWidth="1"/>
    <col min="8198" max="8198" width="16.875" style="161" customWidth="1"/>
    <col min="8199" max="8199" width="16.125" style="161" customWidth="1"/>
    <col min="8200" max="8200" width="2.75" style="161" customWidth="1"/>
    <col min="8201" max="8201" width="11.75" style="161" customWidth="1"/>
    <col min="8202" max="8202" width="5.5" style="161" bestFit="1" customWidth="1"/>
    <col min="8203" max="8203" width="5.5" style="161" customWidth="1"/>
    <col min="8204" max="8204" width="57.5" style="161" customWidth="1"/>
    <col min="8205" max="8448" width="9" style="161"/>
    <col min="8449" max="8450" width="3.25" style="161" customWidth="1"/>
    <col min="8451" max="8451" width="28.375" style="161" customWidth="1"/>
    <col min="8452" max="8452" width="11.875" style="161" customWidth="1"/>
    <col min="8453" max="8453" width="12.875" style="161" customWidth="1"/>
    <col min="8454" max="8454" width="16.875" style="161" customWidth="1"/>
    <col min="8455" max="8455" width="16.125" style="161" customWidth="1"/>
    <col min="8456" max="8456" width="2.75" style="161" customWidth="1"/>
    <col min="8457" max="8457" width="11.75" style="161" customWidth="1"/>
    <col min="8458" max="8458" width="5.5" style="161" bestFit="1" customWidth="1"/>
    <col min="8459" max="8459" width="5.5" style="161" customWidth="1"/>
    <col min="8460" max="8460" width="57.5" style="161" customWidth="1"/>
    <col min="8461" max="8704" width="9" style="161"/>
    <col min="8705" max="8706" width="3.25" style="161" customWidth="1"/>
    <col min="8707" max="8707" width="28.375" style="161" customWidth="1"/>
    <col min="8708" max="8708" width="11.875" style="161" customWidth="1"/>
    <col min="8709" max="8709" width="12.875" style="161" customWidth="1"/>
    <col min="8710" max="8710" width="16.875" style="161" customWidth="1"/>
    <col min="8711" max="8711" width="16.125" style="161" customWidth="1"/>
    <col min="8712" max="8712" width="2.75" style="161" customWidth="1"/>
    <col min="8713" max="8713" width="11.75" style="161" customWidth="1"/>
    <col min="8714" max="8714" width="5.5" style="161" bestFit="1" customWidth="1"/>
    <col min="8715" max="8715" width="5.5" style="161" customWidth="1"/>
    <col min="8716" max="8716" width="57.5" style="161" customWidth="1"/>
    <col min="8717" max="8960" width="9" style="161"/>
    <col min="8961" max="8962" width="3.25" style="161" customWidth="1"/>
    <col min="8963" max="8963" width="28.375" style="161" customWidth="1"/>
    <col min="8964" max="8964" width="11.875" style="161" customWidth="1"/>
    <col min="8965" max="8965" width="12.875" style="161" customWidth="1"/>
    <col min="8966" max="8966" width="16.875" style="161" customWidth="1"/>
    <col min="8967" max="8967" width="16.125" style="161" customWidth="1"/>
    <col min="8968" max="8968" width="2.75" style="161" customWidth="1"/>
    <col min="8969" max="8969" width="11.75" style="161" customWidth="1"/>
    <col min="8970" max="8970" width="5.5" style="161" bestFit="1" customWidth="1"/>
    <col min="8971" max="8971" width="5.5" style="161" customWidth="1"/>
    <col min="8972" max="8972" width="57.5" style="161" customWidth="1"/>
    <col min="8973" max="9216" width="9" style="161"/>
    <col min="9217" max="9218" width="3.25" style="161" customWidth="1"/>
    <col min="9219" max="9219" width="28.375" style="161" customWidth="1"/>
    <col min="9220" max="9220" width="11.875" style="161" customWidth="1"/>
    <col min="9221" max="9221" width="12.875" style="161" customWidth="1"/>
    <col min="9222" max="9222" width="16.875" style="161" customWidth="1"/>
    <col min="9223" max="9223" width="16.125" style="161" customWidth="1"/>
    <col min="9224" max="9224" width="2.75" style="161" customWidth="1"/>
    <col min="9225" max="9225" width="11.75" style="161" customWidth="1"/>
    <col min="9226" max="9226" width="5.5" style="161" bestFit="1" customWidth="1"/>
    <col min="9227" max="9227" width="5.5" style="161" customWidth="1"/>
    <col min="9228" max="9228" width="57.5" style="161" customWidth="1"/>
    <col min="9229" max="9472" width="9" style="161"/>
    <col min="9473" max="9474" width="3.25" style="161" customWidth="1"/>
    <col min="9475" max="9475" width="28.375" style="161" customWidth="1"/>
    <col min="9476" max="9476" width="11.875" style="161" customWidth="1"/>
    <col min="9477" max="9477" width="12.875" style="161" customWidth="1"/>
    <col min="9478" max="9478" width="16.875" style="161" customWidth="1"/>
    <col min="9479" max="9479" width="16.125" style="161" customWidth="1"/>
    <col min="9480" max="9480" width="2.75" style="161" customWidth="1"/>
    <col min="9481" max="9481" width="11.75" style="161" customWidth="1"/>
    <col min="9482" max="9482" width="5.5" style="161" bestFit="1" customWidth="1"/>
    <col min="9483" max="9483" width="5.5" style="161" customWidth="1"/>
    <col min="9484" max="9484" width="57.5" style="161" customWidth="1"/>
    <col min="9485" max="9728" width="9" style="161"/>
    <col min="9729" max="9730" width="3.25" style="161" customWidth="1"/>
    <col min="9731" max="9731" width="28.375" style="161" customWidth="1"/>
    <col min="9732" max="9732" width="11.875" style="161" customWidth="1"/>
    <col min="9733" max="9733" width="12.875" style="161" customWidth="1"/>
    <col min="9734" max="9734" width="16.875" style="161" customWidth="1"/>
    <col min="9735" max="9735" width="16.125" style="161" customWidth="1"/>
    <col min="9736" max="9736" width="2.75" style="161" customWidth="1"/>
    <col min="9737" max="9737" width="11.75" style="161" customWidth="1"/>
    <col min="9738" max="9738" width="5.5" style="161" bestFit="1" customWidth="1"/>
    <col min="9739" max="9739" width="5.5" style="161" customWidth="1"/>
    <col min="9740" max="9740" width="57.5" style="161" customWidth="1"/>
    <col min="9741" max="9984" width="9" style="161"/>
    <col min="9985" max="9986" width="3.25" style="161" customWidth="1"/>
    <col min="9987" max="9987" width="28.375" style="161" customWidth="1"/>
    <col min="9988" max="9988" width="11.875" style="161" customWidth="1"/>
    <col min="9989" max="9989" width="12.875" style="161" customWidth="1"/>
    <col min="9990" max="9990" width="16.875" style="161" customWidth="1"/>
    <col min="9991" max="9991" width="16.125" style="161" customWidth="1"/>
    <col min="9992" max="9992" width="2.75" style="161" customWidth="1"/>
    <col min="9993" max="9993" width="11.75" style="161" customWidth="1"/>
    <col min="9994" max="9994" width="5.5" style="161" bestFit="1" customWidth="1"/>
    <col min="9995" max="9995" width="5.5" style="161" customWidth="1"/>
    <col min="9996" max="9996" width="57.5" style="161" customWidth="1"/>
    <col min="9997" max="10240" width="9" style="161"/>
    <col min="10241" max="10242" width="3.25" style="161" customWidth="1"/>
    <col min="10243" max="10243" width="28.375" style="161" customWidth="1"/>
    <col min="10244" max="10244" width="11.875" style="161" customWidth="1"/>
    <col min="10245" max="10245" width="12.875" style="161" customWidth="1"/>
    <col min="10246" max="10246" width="16.875" style="161" customWidth="1"/>
    <col min="10247" max="10247" width="16.125" style="161" customWidth="1"/>
    <col min="10248" max="10248" width="2.75" style="161" customWidth="1"/>
    <col min="10249" max="10249" width="11.75" style="161" customWidth="1"/>
    <col min="10250" max="10250" width="5.5" style="161" bestFit="1" customWidth="1"/>
    <col min="10251" max="10251" width="5.5" style="161" customWidth="1"/>
    <col min="10252" max="10252" width="57.5" style="161" customWidth="1"/>
    <col min="10253" max="10496" width="9" style="161"/>
    <col min="10497" max="10498" width="3.25" style="161" customWidth="1"/>
    <col min="10499" max="10499" width="28.375" style="161" customWidth="1"/>
    <col min="10500" max="10500" width="11.875" style="161" customWidth="1"/>
    <col min="10501" max="10501" width="12.875" style="161" customWidth="1"/>
    <col min="10502" max="10502" width="16.875" style="161" customWidth="1"/>
    <col min="10503" max="10503" width="16.125" style="161" customWidth="1"/>
    <col min="10504" max="10504" width="2.75" style="161" customWidth="1"/>
    <col min="10505" max="10505" width="11.75" style="161" customWidth="1"/>
    <col min="10506" max="10506" width="5.5" style="161" bestFit="1" customWidth="1"/>
    <col min="10507" max="10507" width="5.5" style="161" customWidth="1"/>
    <col min="10508" max="10508" width="57.5" style="161" customWidth="1"/>
    <col min="10509" max="10752" width="9" style="161"/>
    <col min="10753" max="10754" width="3.25" style="161" customWidth="1"/>
    <col min="10755" max="10755" width="28.375" style="161" customWidth="1"/>
    <col min="10756" max="10756" width="11.875" style="161" customWidth="1"/>
    <col min="10757" max="10757" width="12.875" style="161" customWidth="1"/>
    <col min="10758" max="10758" width="16.875" style="161" customWidth="1"/>
    <col min="10759" max="10759" width="16.125" style="161" customWidth="1"/>
    <col min="10760" max="10760" width="2.75" style="161" customWidth="1"/>
    <col min="10761" max="10761" width="11.75" style="161" customWidth="1"/>
    <col min="10762" max="10762" width="5.5" style="161" bestFit="1" customWidth="1"/>
    <col min="10763" max="10763" width="5.5" style="161" customWidth="1"/>
    <col min="10764" max="10764" width="57.5" style="161" customWidth="1"/>
    <col min="10765" max="11008" width="9" style="161"/>
    <col min="11009" max="11010" width="3.25" style="161" customWidth="1"/>
    <col min="11011" max="11011" width="28.375" style="161" customWidth="1"/>
    <col min="11012" max="11012" width="11.875" style="161" customWidth="1"/>
    <col min="11013" max="11013" width="12.875" style="161" customWidth="1"/>
    <col min="11014" max="11014" width="16.875" style="161" customWidth="1"/>
    <col min="11015" max="11015" width="16.125" style="161" customWidth="1"/>
    <col min="11016" max="11016" width="2.75" style="161" customWidth="1"/>
    <col min="11017" max="11017" width="11.75" style="161" customWidth="1"/>
    <col min="11018" max="11018" width="5.5" style="161" bestFit="1" customWidth="1"/>
    <col min="11019" max="11019" width="5.5" style="161" customWidth="1"/>
    <col min="11020" max="11020" width="57.5" style="161" customWidth="1"/>
    <col min="11021" max="11264" width="9" style="161"/>
    <col min="11265" max="11266" width="3.25" style="161" customWidth="1"/>
    <col min="11267" max="11267" width="28.375" style="161" customWidth="1"/>
    <col min="11268" max="11268" width="11.875" style="161" customWidth="1"/>
    <col min="11269" max="11269" width="12.875" style="161" customWidth="1"/>
    <col min="11270" max="11270" width="16.875" style="161" customWidth="1"/>
    <col min="11271" max="11271" width="16.125" style="161" customWidth="1"/>
    <col min="11272" max="11272" width="2.75" style="161" customWidth="1"/>
    <col min="11273" max="11273" width="11.75" style="161" customWidth="1"/>
    <col min="11274" max="11274" width="5.5" style="161" bestFit="1" customWidth="1"/>
    <col min="11275" max="11275" width="5.5" style="161" customWidth="1"/>
    <col min="11276" max="11276" width="57.5" style="161" customWidth="1"/>
    <col min="11277" max="11520" width="9" style="161"/>
    <col min="11521" max="11522" width="3.25" style="161" customWidth="1"/>
    <col min="11523" max="11523" width="28.375" style="161" customWidth="1"/>
    <col min="11524" max="11524" width="11.875" style="161" customWidth="1"/>
    <col min="11525" max="11525" width="12.875" style="161" customWidth="1"/>
    <col min="11526" max="11526" width="16.875" style="161" customWidth="1"/>
    <col min="11527" max="11527" width="16.125" style="161" customWidth="1"/>
    <col min="11528" max="11528" width="2.75" style="161" customWidth="1"/>
    <col min="11529" max="11529" width="11.75" style="161" customWidth="1"/>
    <col min="11530" max="11530" width="5.5" style="161" bestFit="1" customWidth="1"/>
    <col min="11531" max="11531" width="5.5" style="161" customWidth="1"/>
    <col min="11532" max="11532" width="57.5" style="161" customWidth="1"/>
    <col min="11533" max="11776" width="9" style="161"/>
    <col min="11777" max="11778" width="3.25" style="161" customWidth="1"/>
    <col min="11779" max="11779" width="28.375" style="161" customWidth="1"/>
    <col min="11780" max="11780" width="11.875" style="161" customWidth="1"/>
    <col min="11781" max="11781" width="12.875" style="161" customWidth="1"/>
    <col min="11782" max="11782" width="16.875" style="161" customWidth="1"/>
    <col min="11783" max="11783" width="16.125" style="161" customWidth="1"/>
    <col min="11784" max="11784" width="2.75" style="161" customWidth="1"/>
    <col min="11785" max="11785" width="11.75" style="161" customWidth="1"/>
    <col min="11786" max="11786" width="5.5" style="161" bestFit="1" customWidth="1"/>
    <col min="11787" max="11787" width="5.5" style="161" customWidth="1"/>
    <col min="11788" max="11788" width="57.5" style="161" customWidth="1"/>
    <col min="11789" max="12032" width="9" style="161"/>
    <col min="12033" max="12034" width="3.25" style="161" customWidth="1"/>
    <col min="12035" max="12035" width="28.375" style="161" customWidth="1"/>
    <col min="12036" max="12036" width="11.875" style="161" customWidth="1"/>
    <col min="12037" max="12037" width="12.875" style="161" customWidth="1"/>
    <col min="12038" max="12038" width="16.875" style="161" customWidth="1"/>
    <col min="12039" max="12039" width="16.125" style="161" customWidth="1"/>
    <col min="12040" max="12040" width="2.75" style="161" customWidth="1"/>
    <col min="12041" max="12041" width="11.75" style="161" customWidth="1"/>
    <col min="12042" max="12042" width="5.5" style="161" bestFit="1" customWidth="1"/>
    <col min="12043" max="12043" width="5.5" style="161" customWidth="1"/>
    <col min="12044" max="12044" width="57.5" style="161" customWidth="1"/>
    <col min="12045" max="12288" width="9" style="161"/>
    <col min="12289" max="12290" width="3.25" style="161" customWidth="1"/>
    <col min="12291" max="12291" width="28.375" style="161" customWidth="1"/>
    <col min="12292" max="12292" width="11.875" style="161" customWidth="1"/>
    <col min="12293" max="12293" width="12.875" style="161" customWidth="1"/>
    <col min="12294" max="12294" width="16.875" style="161" customWidth="1"/>
    <col min="12295" max="12295" width="16.125" style="161" customWidth="1"/>
    <col min="12296" max="12296" width="2.75" style="161" customWidth="1"/>
    <col min="12297" max="12297" width="11.75" style="161" customWidth="1"/>
    <col min="12298" max="12298" width="5.5" style="161" bestFit="1" customWidth="1"/>
    <col min="12299" max="12299" width="5.5" style="161" customWidth="1"/>
    <col min="12300" max="12300" width="57.5" style="161" customWidth="1"/>
    <col min="12301" max="12544" width="9" style="161"/>
    <col min="12545" max="12546" width="3.25" style="161" customWidth="1"/>
    <col min="12547" max="12547" width="28.375" style="161" customWidth="1"/>
    <col min="12548" max="12548" width="11.875" style="161" customWidth="1"/>
    <col min="12549" max="12549" width="12.875" style="161" customWidth="1"/>
    <col min="12550" max="12550" width="16.875" style="161" customWidth="1"/>
    <col min="12551" max="12551" width="16.125" style="161" customWidth="1"/>
    <col min="12552" max="12552" width="2.75" style="161" customWidth="1"/>
    <col min="12553" max="12553" width="11.75" style="161" customWidth="1"/>
    <col min="12554" max="12554" width="5.5" style="161" bestFit="1" customWidth="1"/>
    <col min="12555" max="12555" width="5.5" style="161" customWidth="1"/>
    <col min="12556" max="12556" width="57.5" style="161" customWidth="1"/>
    <col min="12557" max="12800" width="9" style="161"/>
    <col min="12801" max="12802" width="3.25" style="161" customWidth="1"/>
    <col min="12803" max="12803" width="28.375" style="161" customWidth="1"/>
    <col min="12804" max="12804" width="11.875" style="161" customWidth="1"/>
    <col min="12805" max="12805" width="12.875" style="161" customWidth="1"/>
    <col min="12806" max="12806" width="16.875" style="161" customWidth="1"/>
    <col min="12807" max="12807" width="16.125" style="161" customWidth="1"/>
    <col min="12808" max="12808" width="2.75" style="161" customWidth="1"/>
    <col min="12809" max="12809" width="11.75" style="161" customWidth="1"/>
    <col min="12810" max="12810" width="5.5" style="161" bestFit="1" customWidth="1"/>
    <col min="12811" max="12811" width="5.5" style="161" customWidth="1"/>
    <col min="12812" max="12812" width="57.5" style="161" customWidth="1"/>
    <col min="12813" max="13056" width="9" style="161"/>
    <col min="13057" max="13058" width="3.25" style="161" customWidth="1"/>
    <col min="13059" max="13059" width="28.375" style="161" customWidth="1"/>
    <col min="13060" max="13060" width="11.875" style="161" customWidth="1"/>
    <col min="13061" max="13061" width="12.875" style="161" customWidth="1"/>
    <col min="13062" max="13062" width="16.875" style="161" customWidth="1"/>
    <col min="13063" max="13063" width="16.125" style="161" customWidth="1"/>
    <col min="13064" max="13064" width="2.75" style="161" customWidth="1"/>
    <col min="13065" max="13065" width="11.75" style="161" customWidth="1"/>
    <col min="13066" max="13066" width="5.5" style="161" bestFit="1" customWidth="1"/>
    <col min="13067" max="13067" width="5.5" style="161" customWidth="1"/>
    <col min="13068" max="13068" width="57.5" style="161" customWidth="1"/>
    <col min="13069" max="13312" width="9" style="161"/>
    <col min="13313" max="13314" width="3.25" style="161" customWidth="1"/>
    <col min="13315" max="13315" width="28.375" style="161" customWidth="1"/>
    <col min="13316" max="13316" width="11.875" style="161" customWidth="1"/>
    <col min="13317" max="13317" width="12.875" style="161" customWidth="1"/>
    <col min="13318" max="13318" width="16.875" style="161" customWidth="1"/>
    <col min="13319" max="13319" width="16.125" style="161" customWidth="1"/>
    <col min="13320" max="13320" width="2.75" style="161" customWidth="1"/>
    <col min="13321" max="13321" width="11.75" style="161" customWidth="1"/>
    <col min="13322" max="13322" width="5.5" style="161" bestFit="1" customWidth="1"/>
    <col min="13323" max="13323" width="5.5" style="161" customWidth="1"/>
    <col min="13324" max="13324" width="57.5" style="161" customWidth="1"/>
    <col min="13325" max="13568" width="9" style="161"/>
    <col min="13569" max="13570" width="3.25" style="161" customWidth="1"/>
    <col min="13571" max="13571" width="28.375" style="161" customWidth="1"/>
    <col min="13572" max="13572" width="11.875" style="161" customWidth="1"/>
    <col min="13573" max="13573" width="12.875" style="161" customWidth="1"/>
    <col min="13574" max="13574" width="16.875" style="161" customWidth="1"/>
    <col min="13575" max="13575" width="16.125" style="161" customWidth="1"/>
    <col min="13576" max="13576" width="2.75" style="161" customWidth="1"/>
    <col min="13577" max="13577" width="11.75" style="161" customWidth="1"/>
    <col min="13578" max="13578" width="5.5" style="161" bestFit="1" customWidth="1"/>
    <col min="13579" max="13579" width="5.5" style="161" customWidth="1"/>
    <col min="13580" max="13580" width="57.5" style="161" customWidth="1"/>
    <col min="13581" max="13824" width="9" style="161"/>
    <col min="13825" max="13826" width="3.25" style="161" customWidth="1"/>
    <col min="13827" max="13827" width="28.375" style="161" customWidth="1"/>
    <col min="13828" max="13828" width="11.875" style="161" customWidth="1"/>
    <col min="13829" max="13829" width="12.875" style="161" customWidth="1"/>
    <col min="13830" max="13830" width="16.875" style="161" customWidth="1"/>
    <col min="13831" max="13831" width="16.125" style="161" customWidth="1"/>
    <col min="13832" max="13832" width="2.75" style="161" customWidth="1"/>
    <col min="13833" max="13833" width="11.75" style="161" customWidth="1"/>
    <col min="13834" max="13834" width="5.5" style="161" bestFit="1" customWidth="1"/>
    <col min="13835" max="13835" width="5.5" style="161" customWidth="1"/>
    <col min="13836" max="13836" width="57.5" style="161" customWidth="1"/>
    <col min="13837" max="14080" width="9" style="161"/>
    <col min="14081" max="14082" width="3.25" style="161" customWidth="1"/>
    <col min="14083" max="14083" width="28.375" style="161" customWidth="1"/>
    <col min="14084" max="14084" width="11.875" style="161" customWidth="1"/>
    <col min="14085" max="14085" width="12.875" style="161" customWidth="1"/>
    <col min="14086" max="14086" width="16.875" style="161" customWidth="1"/>
    <col min="14087" max="14087" width="16.125" style="161" customWidth="1"/>
    <col min="14088" max="14088" width="2.75" style="161" customWidth="1"/>
    <col min="14089" max="14089" width="11.75" style="161" customWidth="1"/>
    <col min="14090" max="14090" width="5.5" style="161" bestFit="1" customWidth="1"/>
    <col min="14091" max="14091" width="5.5" style="161" customWidth="1"/>
    <col min="14092" max="14092" width="57.5" style="161" customWidth="1"/>
    <col min="14093" max="14336" width="9" style="161"/>
    <col min="14337" max="14338" width="3.25" style="161" customWidth="1"/>
    <col min="14339" max="14339" width="28.375" style="161" customWidth="1"/>
    <col min="14340" max="14340" width="11.875" style="161" customWidth="1"/>
    <col min="14341" max="14341" width="12.875" style="161" customWidth="1"/>
    <col min="14342" max="14342" width="16.875" style="161" customWidth="1"/>
    <col min="14343" max="14343" width="16.125" style="161" customWidth="1"/>
    <col min="14344" max="14344" width="2.75" style="161" customWidth="1"/>
    <col min="14345" max="14345" width="11.75" style="161" customWidth="1"/>
    <col min="14346" max="14346" width="5.5" style="161" bestFit="1" customWidth="1"/>
    <col min="14347" max="14347" width="5.5" style="161" customWidth="1"/>
    <col min="14348" max="14348" width="57.5" style="161" customWidth="1"/>
    <col min="14349" max="14592" width="9" style="161"/>
    <col min="14593" max="14594" width="3.25" style="161" customWidth="1"/>
    <col min="14595" max="14595" width="28.375" style="161" customWidth="1"/>
    <col min="14596" max="14596" width="11.875" style="161" customWidth="1"/>
    <col min="14597" max="14597" width="12.875" style="161" customWidth="1"/>
    <col min="14598" max="14598" width="16.875" style="161" customWidth="1"/>
    <col min="14599" max="14599" width="16.125" style="161" customWidth="1"/>
    <col min="14600" max="14600" width="2.75" style="161" customWidth="1"/>
    <col min="14601" max="14601" width="11.75" style="161" customWidth="1"/>
    <col min="14602" max="14602" width="5.5" style="161" bestFit="1" customWidth="1"/>
    <col min="14603" max="14603" width="5.5" style="161" customWidth="1"/>
    <col min="14604" max="14604" width="57.5" style="161" customWidth="1"/>
    <col min="14605" max="14848" width="9" style="161"/>
    <col min="14849" max="14850" width="3.25" style="161" customWidth="1"/>
    <col min="14851" max="14851" width="28.375" style="161" customWidth="1"/>
    <col min="14852" max="14852" width="11.875" style="161" customWidth="1"/>
    <col min="14853" max="14853" width="12.875" style="161" customWidth="1"/>
    <col min="14854" max="14854" width="16.875" style="161" customWidth="1"/>
    <col min="14855" max="14855" width="16.125" style="161" customWidth="1"/>
    <col min="14856" max="14856" width="2.75" style="161" customWidth="1"/>
    <col min="14857" max="14857" width="11.75" style="161" customWidth="1"/>
    <col min="14858" max="14858" width="5.5" style="161" bestFit="1" customWidth="1"/>
    <col min="14859" max="14859" width="5.5" style="161" customWidth="1"/>
    <col min="14860" max="14860" width="57.5" style="161" customWidth="1"/>
    <col min="14861" max="15104" width="9" style="161"/>
    <col min="15105" max="15106" width="3.25" style="161" customWidth="1"/>
    <col min="15107" max="15107" width="28.375" style="161" customWidth="1"/>
    <col min="15108" max="15108" width="11.875" style="161" customWidth="1"/>
    <col min="15109" max="15109" width="12.875" style="161" customWidth="1"/>
    <col min="15110" max="15110" width="16.875" style="161" customWidth="1"/>
    <col min="15111" max="15111" width="16.125" style="161" customWidth="1"/>
    <col min="15112" max="15112" width="2.75" style="161" customWidth="1"/>
    <col min="15113" max="15113" width="11.75" style="161" customWidth="1"/>
    <col min="15114" max="15114" width="5.5" style="161" bestFit="1" customWidth="1"/>
    <col min="15115" max="15115" width="5.5" style="161" customWidth="1"/>
    <col min="15116" max="15116" width="57.5" style="161" customWidth="1"/>
    <col min="15117" max="15360" width="9" style="161"/>
    <col min="15361" max="15362" width="3.25" style="161" customWidth="1"/>
    <col min="15363" max="15363" width="28.375" style="161" customWidth="1"/>
    <col min="15364" max="15364" width="11.875" style="161" customWidth="1"/>
    <col min="15365" max="15365" width="12.875" style="161" customWidth="1"/>
    <col min="15366" max="15366" width="16.875" style="161" customWidth="1"/>
    <col min="15367" max="15367" width="16.125" style="161" customWidth="1"/>
    <col min="15368" max="15368" width="2.75" style="161" customWidth="1"/>
    <col min="15369" max="15369" width="11.75" style="161" customWidth="1"/>
    <col min="15370" max="15370" width="5.5" style="161" bestFit="1" customWidth="1"/>
    <col min="15371" max="15371" width="5.5" style="161" customWidth="1"/>
    <col min="15372" max="15372" width="57.5" style="161" customWidth="1"/>
    <col min="15373" max="15616" width="9" style="161"/>
    <col min="15617" max="15618" width="3.25" style="161" customWidth="1"/>
    <col min="15619" max="15619" width="28.375" style="161" customWidth="1"/>
    <col min="15620" max="15620" width="11.875" style="161" customWidth="1"/>
    <col min="15621" max="15621" width="12.875" style="161" customWidth="1"/>
    <col min="15622" max="15622" width="16.875" style="161" customWidth="1"/>
    <col min="15623" max="15623" width="16.125" style="161" customWidth="1"/>
    <col min="15624" max="15624" width="2.75" style="161" customWidth="1"/>
    <col min="15625" max="15625" width="11.75" style="161" customWidth="1"/>
    <col min="15626" max="15626" width="5.5" style="161" bestFit="1" customWidth="1"/>
    <col min="15627" max="15627" width="5.5" style="161" customWidth="1"/>
    <col min="15628" max="15628" width="57.5" style="161" customWidth="1"/>
    <col min="15629" max="15872" width="9" style="161"/>
    <col min="15873" max="15874" width="3.25" style="161" customWidth="1"/>
    <col min="15875" max="15875" width="28.375" style="161" customWidth="1"/>
    <col min="15876" max="15876" width="11.875" style="161" customWidth="1"/>
    <col min="15877" max="15877" width="12.875" style="161" customWidth="1"/>
    <col min="15878" max="15878" width="16.875" style="161" customWidth="1"/>
    <col min="15879" max="15879" width="16.125" style="161" customWidth="1"/>
    <col min="15880" max="15880" width="2.75" style="161" customWidth="1"/>
    <col min="15881" max="15881" width="11.75" style="161" customWidth="1"/>
    <col min="15882" max="15882" width="5.5" style="161" bestFit="1" customWidth="1"/>
    <col min="15883" max="15883" width="5.5" style="161" customWidth="1"/>
    <col min="15884" max="15884" width="57.5" style="161" customWidth="1"/>
    <col min="15885" max="16128" width="9" style="161"/>
    <col min="16129" max="16130" width="3.25" style="161" customWidth="1"/>
    <col min="16131" max="16131" width="28.375" style="161" customWidth="1"/>
    <col min="16132" max="16132" width="11.875" style="161" customWidth="1"/>
    <col min="16133" max="16133" width="12.875" style="161" customWidth="1"/>
    <col min="16134" max="16134" width="16.875" style="161" customWidth="1"/>
    <col min="16135" max="16135" width="16.125" style="161" customWidth="1"/>
    <col min="16136" max="16136" width="2.75" style="161" customWidth="1"/>
    <col min="16137" max="16137" width="11.75" style="161" customWidth="1"/>
    <col min="16138" max="16138" width="5.5" style="161" bestFit="1" customWidth="1"/>
    <col min="16139" max="16139" width="5.5" style="161" customWidth="1"/>
    <col min="16140" max="16140" width="57.5" style="161" customWidth="1"/>
    <col min="16141" max="16384" width="9" style="161"/>
  </cols>
  <sheetData>
    <row r="1" spans="1:12" ht="21.75" customHeight="1">
      <c r="A1" s="164"/>
      <c r="B1" s="164"/>
      <c r="C1" s="164"/>
      <c r="D1" s="164"/>
      <c r="E1" s="164"/>
      <c r="F1" s="164"/>
      <c r="G1" s="164"/>
      <c r="H1" s="164"/>
    </row>
    <row r="2" spans="1:12" ht="22.5" customHeight="1">
      <c r="A2" s="164"/>
      <c r="B2" s="164"/>
      <c r="C2" s="164"/>
      <c r="D2" s="164"/>
      <c r="E2" s="164"/>
      <c r="F2" s="164"/>
      <c r="G2" s="164"/>
      <c r="H2" s="164"/>
    </row>
    <row r="3" spans="1:12" ht="21.75" customHeight="1">
      <c r="A3" s="1187" t="s">
        <v>678</v>
      </c>
      <c r="B3" s="1187"/>
      <c r="C3" s="1187"/>
      <c r="D3" s="1187"/>
      <c r="E3" s="1187"/>
      <c r="F3" s="1187"/>
      <c r="G3" s="1187"/>
      <c r="H3" s="164"/>
    </row>
    <row r="4" spans="1:12" ht="22.5" customHeight="1">
      <c r="A4" s="164"/>
      <c r="B4" s="164"/>
      <c r="C4" s="159"/>
      <c r="D4" s="159"/>
      <c r="E4" s="166"/>
      <c r="F4" s="164"/>
      <c r="G4" s="164"/>
      <c r="H4" s="164"/>
    </row>
    <row r="5" spans="1:12" ht="21" customHeight="1">
      <c r="A5" s="164" t="s">
        <v>187</v>
      </c>
      <c r="B5" s="164" t="s">
        <v>191</v>
      </c>
      <c r="D5" s="164"/>
      <c r="E5" s="164"/>
      <c r="F5" s="1"/>
      <c r="G5" s="164"/>
      <c r="H5" s="164"/>
      <c r="K5" s="1901"/>
      <c r="L5" s="1902"/>
    </row>
    <row r="6" spans="1:12" ht="24.75" customHeight="1">
      <c r="B6" s="1895" t="s">
        <v>192</v>
      </c>
      <c r="C6" s="1896"/>
      <c r="D6" s="1895" t="s">
        <v>193</v>
      </c>
      <c r="E6" s="1903"/>
      <c r="F6" s="1903"/>
      <c r="G6" s="1896"/>
      <c r="K6" s="1901"/>
      <c r="L6" s="1902"/>
    </row>
    <row r="7" spans="1:12" ht="24" customHeight="1">
      <c r="B7" s="1895"/>
      <c r="C7" s="1896"/>
      <c r="D7" s="1895"/>
      <c r="E7" s="1903"/>
      <c r="F7" s="1903"/>
      <c r="G7" s="1896"/>
      <c r="K7" s="1901"/>
      <c r="L7" s="1902"/>
    </row>
    <row r="8" spans="1:12" ht="24" customHeight="1">
      <c r="B8" s="1895"/>
      <c r="C8" s="1896"/>
      <c r="D8" s="1895"/>
      <c r="E8" s="1903"/>
      <c r="F8" s="1903"/>
      <c r="G8" s="1896"/>
      <c r="K8" s="1901"/>
      <c r="L8" s="1902"/>
    </row>
    <row r="9" spans="1:12" ht="24" customHeight="1">
      <c r="B9" s="1895"/>
      <c r="C9" s="1896"/>
      <c r="D9" s="1895"/>
      <c r="E9" s="1903"/>
      <c r="F9" s="1903"/>
      <c r="G9" s="1896"/>
      <c r="K9" s="1901"/>
      <c r="L9" s="1902"/>
    </row>
    <row r="10" spans="1:12" ht="24" customHeight="1">
      <c r="B10" s="1895"/>
      <c r="C10" s="1896"/>
      <c r="D10" s="1895"/>
      <c r="E10" s="1903"/>
      <c r="F10" s="1903"/>
      <c r="G10" s="1896"/>
      <c r="K10" s="1901"/>
      <c r="L10" s="1902"/>
    </row>
    <row r="11" spans="1:12" ht="24" customHeight="1">
      <c r="B11" s="1895"/>
      <c r="C11" s="1896"/>
      <c r="D11" s="1895"/>
      <c r="E11" s="1903"/>
      <c r="F11" s="1903"/>
      <c r="G11" s="1896"/>
      <c r="K11" s="1901"/>
      <c r="L11" s="1902"/>
    </row>
    <row r="12" spans="1:12" ht="24" customHeight="1">
      <c r="B12" s="1895"/>
      <c r="C12" s="1896"/>
      <c r="D12" s="1895"/>
      <c r="E12" s="1903"/>
      <c r="F12" s="1903"/>
      <c r="G12" s="1896"/>
      <c r="K12" s="1901"/>
      <c r="L12" s="1902"/>
    </row>
    <row r="13" spans="1:12" ht="24" customHeight="1">
      <c r="B13" s="1895"/>
      <c r="C13" s="1896"/>
      <c r="D13" s="1895"/>
      <c r="E13" s="1903"/>
      <c r="F13" s="1903"/>
      <c r="G13" s="1896"/>
      <c r="K13" s="1901"/>
      <c r="L13" s="1902"/>
    </row>
    <row r="14" spans="1:12" ht="21" customHeight="1">
      <c r="A14" s="164"/>
      <c r="B14" s="164"/>
      <c r="C14" s="164"/>
      <c r="D14" s="164"/>
      <c r="E14" s="164"/>
      <c r="F14" s="1"/>
      <c r="G14" s="164"/>
      <c r="H14" s="164"/>
      <c r="K14" s="1901"/>
      <c r="L14" s="1902"/>
    </row>
    <row r="15" spans="1:12" ht="27" customHeight="1">
      <c r="A15" s="164" t="s">
        <v>188</v>
      </c>
      <c r="B15" s="164" t="s">
        <v>631</v>
      </c>
      <c r="D15" s="164"/>
      <c r="E15" s="168"/>
      <c r="F15" s="164"/>
      <c r="G15" s="5"/>
      <c r="H15" s="176"/>
      <c r="I15" s="167"/>
      <c r="L15" s="196"/>
    </row>
    <row r="16" spans="1:12" ht="11.25" customHeight="1">
      <c r="A16" s="164"/>
      <c r="B16" s="1898" t="s">
        <v>157</v>
      </c>
      <c r="C16" s="1898"/>
      <c r="D16" s="992" t="s">
        <v>775</v>
      </c>
      <c r="E16" s="993" t="s">
        <v>774</v>
      </c>
      <c r="F16" s="1890"/>
      <c r="G16" s="1891"/>
      <c r="H16" s="164"/>
      <c r="L16" s="161"/>
    </row>
    <row r="17" spans="1:12" ht="12" customHeight="1" thickBot="1">
      <c r="A17" s="164"/>
      <c r="B17" s="1898"/>
      <c r="C17" s="1898"/>
      <c r="D17" s="178" t="s">
        <v>331</v>
      </c>
      <c r="E17" s="178" t="s">
        <v>331</v>
      </c>
      <c r="F17" s="1892"/>
      <c r="G17" s="1893"/>
      <c r="H17" s="164"/>
      <c r="L17" s="161"/>
    </row>
    <row r="18" spans="1:12" ht="24" customHeight="1" thickTop="1">
      <c r="A18" s="164"/>
      <c r="B18" s="1897"/>
      <c r="C18" s="1897"/>
      <c r="D18" s="199"/>
      <c r="E18" s="195"/>
      <c r="F18" s="1895"/>
      <c r="G18" s="1896"/>
      <c r="H18" s="164"/>
    </row>
    <row r="19" spans="1:12" ht="24.75" customHeight="1">
      <c r="A19" s="164"/>
      <c r="B19" s="1897"/>
      <c r="C19" s="1897"/>
      <c r="D19" s="199"/>
      <c r="E19" s="195"/>
      <c r="F19" s="1895"/>
      <c r="G19" s="1896"/>
      <c r="H19" s="164"/>
    </row>
    <row r="20" spans="1:12" ht="23.25" customHeight="1">
      <c r="A20" s="164"/>
      <c r="B20" s="1897"/>
      <c r="C20" s="1897"/>
      <c r="D20" s="199"/>
      <c r="E20" s="195"/>
      <c r="F20" s="1895"/>
      <c r="G20" s="1896"/>
      <c r="H20" s="164"/>
    </row>
    <row r="21" spans="1:12" ht="24.75" customHeight="1">
      <c r="A21" s="164"/>
      <c r="B21" s="1895"/>
      <c r="C21" s="1896"/>
      <c r="D21" s="172"/>
      <c r="E21" s="989"/>
      <c r="F21" s="1895"/>
      <c r="G21" s="1896"/>
      <c r="H21" s="164"/>
      <c r="K21" s="361"/>
    </row>
    <row r="22" spans="1:12" ht="24.75" customHeight="1">
      <c r="A22" s="164"/>
      <c r="B22" s="1894"/>
      <c r="C22" s="1894"/>
      <c r="D22" s="172"/>
      <c r="E22" s="195"/>
      <c r="F22" s="1895"/>
      <c r="G22" s="1896"/>
      <c r="H22" s="164"/>
      <c r="K22" s="361"/>
    </row>
    <row r="23" spans="1:12" ht="24.75" customHeight="1">
      <c r="A23" s="164"/>
      <c r="B23" s="1894"/>
      <c r="C23" s="1894"/>
      <c r="D23" s="172"/>
      <c r="E23" s="195"/>
      <c r="F23" s="1895"/>
      <c r="G23" s="1896"/>
      <c r="H23" s="164"/>
    </row>
    <row r="24" spans="1:12" ht="24" customHeight="1">
      <c r="A24" s="164"/>
      <c r="B24" s="1894"/>
      <c r="C24" s="1894"/>
      <c r="D24" s="172"/>
      <c r="E24" s="195"/>
      <c r="F24" s="1895"/>
      <c r="G24" s="1896"/>
      <c r="H24" s="164"/>
    </row>
    <row r="25" spans="1:12" ht="23.25" customHeight="1">
      <c r="A25" s="164"/>
      <c r="B25" s="1898" t="s">
        <v>163</v>
      </c>
      <c r="C25" s="1898"/>
      <c r="D25" s="172">
        <f>'様式9-7'!D17</f>
        <v>0</v>
      </c>
      <c r="E25" s="172" t="e">
        <f>'様式9-7'!E17</f>
        <v>#DIV/0!</v>
      </c>
      <c r="F25" s="1895"/>
      <c r="G25" s="1896"/>
      <c r="H25" s="164"/>
    </row>
    <row r="26" spans="1:12" ht="27" customHeight="1">
      <c r="A26" s="164"/>
      <c r="B26" s="164"/>
      <c r="C26" s="189"/>
      <c r="D26" s="189"/>
      <c r="F26" s="200"/>
      <c r="G26" s="164"/>
      <c r="H26" s="164"/>
    </row>
    <row r="27" spans="1:12" ht="27" customHeight="1">
      <c r="A27" s="164" t="s">
        <v>194</v>
      </c>
      <c r="B27" s="164" t="s">
        <v>632</v>
      </c>
      <c r="E27" s="164"/>
      <c r="F27" s="164"/>
      <c r="G27" s="164"/>
      <c r="H27" s="164"/>
    </row>
    <row r="28" spans="1:12" ht="12" customHeight="1">
      <c r="B28" s="1894" t="s">
        <v>157</v>
      </c>
      <c r="C28" s="1894"/>
      <c r="D28" s="1899" t="s">
        <v>190</v>
      </c>
      <c r="E28" s="197" t="s">
        <v>161</v>
      </c>
      <c r="F28" s="197" t="s">
        <v>162</v>
      </c>
      <c r="G28" s="1899" t="s">
        <v>155</v>
      </c>
      <c r="H28" s="164"/>
    </row>
    <row r="29" spans="1:12" ht="12" customHeight="1">
      <c r="B29" s="1894"/>
      <c r="C29" s="1894"/>
      <c r="D29" s="1900"/>
      <c r="E29" s="198" t="s">
        <v>195</v>
      </c>
      <c r="F29" s="198" t="s">
        <v>195</v>
      </c>
      <c r="G29" s="1900"/>
      <c r="H29" s="164"/>
    </row>
    <row r="30" spans="1:12" ht="24" customHeight="1">
      <c r="B30" s="1905"/>
      <c r="C30" s="1906"/>
      <c r="D30" s="195"/>
      <c r="E30" s="195"/>
      <c r="F30" s="195"/>
      <c r="G30" s="201"/>
      <c r="H30" s="164"/>
    </row>
    <row r="31" spans="1:12" customFormat="1" ht="24" customHeight="1">
      <c r="A31" s="161"/>
      <c r="B31" s="1907"/>
      <c r="C31" s="1908"/>
      <c r="D31" s="202"/>
      <c r="E31" s="202"/>
      <c r="F31" s="202"/>
      <c r="G31" s="203"/>
      <c r="H31" s="164"/>
      <c r="J31" s="161"/>
      <c r="K31" s="192"/>
      <c r="L31" s="204"/>
    </row>
    <row r="32" spans="1:12" ht="24" customHeight="1">
      <c r="B32" s="1895"/>
      <c r="C32" s="1896"/>
      <c r="D32" s="195"/>
      <c r="E32" s="195"/>
      <c r="F32" s="195"/>
      <c r="G32" s="195"/>
      <c r="H32" s="164"/>
    </row>
    <row r="33" spans="1:12" ht="24" customHeight="1">
      <c r="B33" s="1895"/>
      <c r="C33" s="1896"/>
      <c r="D33" s="195"/>
      <c r="E33" s="195"/>
      <c r="F33" s="195"/>
      <c r="G33" s="195"/>
      <c r="H33" s="164"/>
    </row>
    <row r="34" spans="1:12" ht="24" customHeight="1">
      <c r="B34" s="1895"/>
      <c r="C34" s="1896"/>
      <c r="D34" s="195"/>
      <c r="E34" s="195"/>
      <c r="F34" s="195"/>
      <c r="G34" s="195"/>
      <c r="H34" s="164"/>
      <c r="K34" s="361"/>
    </row>
    <row r="35" spans="1:12" ht="22.5" customHeight="1">
      <c r="B35" s="1895"/>
      <c r="C35" s="1896"/>
      <c r="D35" s="195"/>
      <c r="E35" s="195"/>
      <c r="F35" s="195"/>
      <c r="G35" s="195"/>
      <c r="H35" s="164"/>
    </row>
    <row r="36" spans="1:12" ht="24" customHeight="1">
      <c r="B36" s="1895"/>
      <c r="C36" s="1896"/>
      <c r="D36" s="195"/>
      <c r="E36" s="195"/>
      <c r="F36" s="195"/>
      <c r="G36" s="195"/>
      <c r="H36" s="164"/>
    </row>
    <row r="37" spans="1:12" ht="24.75" customHeight="1">
      <c r="B37" s="1894" t="s">
        <v>163</v>
      </c>
      <c r="C37" s="1894"/>
      <c r="D37" s="194" t="s">
        <v>196</v>
      </c>
      <c r="E37" s="194" t="s">
        <v>196</v>
      </c>
      <c r="F37" s="195">
        <f>SUM(F30:F36)</f>
        <v>0</v>
      </c>
      <c r="G37" s="195"/>
      <c r="H37" s="164"/>
    </row>
    <row r="38" spans="1:12">
      <c r="A38" s="164"/>
      <c r="B38" s="164"/>
      <c r="C38" s="205"/>
      <c r="D38" s="205"/>
      <c r="E38" s="164"/>
      <c r="F38" s="164"/>
      <c r="G38" s="164"/>
      <c r="H38" s="164"/>
    </row>
    <row r="39" spans="1:12" customFormat="1" ht="21" customHeight="1">
      <c r="A39" s="164"/>
      <c r="B39" s="164"/>
      <c r="C39" s="164"/>
      <c r="D39" s="164"/>
      <c r="E39" s="164"/>
      <c r="F39" s="164"/>
      <c r="G39" s="164"/>
      <c r="H39" s="164"/>
      <c r="K39" s="206"/>
      <c r="L39" s="204"/>
    </row>
    <row r="40" spans="1:12" customFormat="1" ht="21" customHeight="1">
      <c r="A40" s="164" t="s">
        <v>189</v>
      </c>
      <c r="B40" s="164" t="s">
        <v>310</v>
      </c>
      <c r="C40" s="164"/>
      <c r="D40" s="164"/>
      <c r="E40" s="164"/>
      <c r="F40" s="164"/>
      <c r="G40" s="164"/>
      <c r="H40" s="164"/>
      <c r="K40" s="206"/>
      <c r="L40" s="204"/>
    </row>
    <row r="41" spans="1:12" customFormat="1" ht="21" customHeight="1">
      <c r="A41" s="164"/>
      <c r="B41" s="164" t="s">
        <v>197</v>
      </c>
      <c r="C41" s="164"/>
      <c r="D41" s="164"/>
      <c r="E41" s="164"/>
      <c r="F41" s="164"/>
      <c r="G41" s="164"/>
      <c r="H41" s="164"/>
      <c r="K41" s="206"/>
      <c r="L41" s="204"/>
    </row>
    <row r="42" spans="1:12" customFormat="1" ht="21" customHeight="1">
      <c r="A42" s="164"/>
      <c r="B42" s="164" t="s">
        <v>198</v>
      </c>
      <c r="C42" s="164"/>
      <c r="D42" s="164"/>
      <c r="E42" s="164"/>
      <c r="F42" s="164"/>
      <c r="G42" s="164"/>
      <c r="H42" s="164"/>
      <c r="K42" s="206"/>
      <c r="L42" s="204"/>
    </row>
    <row r="43" spans="1:12" customFormat="1" ht="21" customHeight="1">
      <c r="A43" s="164"/>
      <c r="B43" s="164" t="s">
        <v>199</v>
      </c>
      <c r="C43" s="164"/>
      <c r="D43" s="164"/>
      <c r="E43" s="164"/>
      <c r="F43" s="164"/>
      <c r="G43" s="164"/>
      <c r="H43" s="164"/>
      <c r="K43" s="206"/>
      <c r="L43" s="204"/>
    </row>
    <row r="44" spans="1:12" ht="14.25">
      <c r="A44" s="1904" t="s">
        <v>810</v>
      </c>
      <c r="B44" s="1904"/>
      <c r="C44" s="1904"/>
      <c r="D44" s="1904"/>
      <c r="E44" s="1904"/>
      <c r="F44" s="1904"/>
      <c r="G44" s="1904"/>
      <c r="H44" s="164"/>
    </row>
    <row r="45" spans="1:12">
      <c r="A45" s="164"/>
      <c r="B45" s="164"/>
      <c r="C45" s="164"/>
      <c r="D45" s="164"/>
      <c r="E45" s="164"/>
      <c r="F45" s="164"/>
      <c r="G45" s="375" t="str">
        <f>様式7!$F$4</f>
        <v>○○○○○○○○○○○ＥＳＣＯ事業</v>
      </c>
      <c r="H45" s="164"/>
    </row>
  </sheetData>
  <mergeCells count="49">
    <mergeCell ref="B37:C37"/>
    <mergeCell ref="A44:G44"/>
    <mergeCell ref="B30:C30"/>
    <mergeCell ref="B31:C31"/>
    <mergeCell ref="B32:C32"/>
    <mergeCell ref="B33:C33"/>
    <mergeCell ref="B35:C35"/>
    <mergeCell ref="B36:C36"/>
    <mergeCell ref="B34:C34"/>
    <mergeCell ref="A3:G3"/>
    <mergeCell ref="K5:K14"/>
    <mergeCell ref="L5:L14"/>
    <mergeCell ref="D6:G6"/>
    <mergeCell ref="D7:G7"/>
    <mergeCell ref="D8:G8"/>
    <mergeCell ref="D9:G9"/>
    <mergeCell ref="D10:G10"/>
    <mergeCell ref="D11:G11"/>
    <mergeCell ref="D12:G12"/>
    <mergeCell ref="D13:G13"/>
    <mergeCell ref="B6:C6"/>
    <mergeCell ref="B7:C7"/>
    <mergeCell ref="B8:C8"/>
    <mergeCell ref="B9:C9"/>
    <mergeCell ref="B10:C10"/>
    <mergeCell ref="B23:C23"/>
    <mergeCell ref="B24:C24"/>
    <mergeCell ref="B25:C25"/>
    <mergeCell ref="B28:C29"/>
    <mergeCell ref="F22:G22"/>
    <mergeCell ref="D28:D29"/>
    <mergeCell ref="G28:G29"/>
    <mergeCell ref="F23:G23"/>
    <mergeCell ref="F24:G24"/>
    <mergeCell ref="F25:G25"/>
    <mergeCell ref="B11:C11"/>
    <mergeCell ref="B12:C12"/>
    <mergeCell ref="B13:C13"/>
    <mergeCell ref="B21:C21"/>
    <mergeCell ref="B19:C19"/>
    <mergeCell ref="B20:C20"/>
    <mergeCell ref="B18:C18"/>
    <mergeCell ref="B16:C17"/>
    <mergeCell ref="F16:G17"/>
    <mergeCell ref="B22:C22"/>
    <mergeCell ref="F18:G18"/>
    <mergeCell ref="F19:G19"/>
    <mergeCell ref="F20:G20"/>
    <mergeCell ref="F21:G21"/>
  </mergeCells>
  <phoneticPr fontId="5"/>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I37"/>
  <sheetViews>
    <sheetView view="pageBreakPreview" zoomScaleNormal="100" zoomScaleSheetLayoutView="100" workbookViewId="0">
      <selection activeCell="D25" sqref="D25"/>
    </sheetView>
  </sheetViews>
  <sheetFormatPr defaultRowHeight="13.5"/>
  <cols>
    <col min="1" max="1" width="3.25" style="161" customWidth="1"/>
    <col min="2" max="2" width="30.625" style="161" customWidth="1"/>
    <col min="3" max="4" width="15.625" style="161" customWidth="1"/>
    <col min="5" max="5" width="35" style="161" customWidth="1"/>
    <col min="6" max="7" width="9.75" style="161" customWidth="1"/>
    <col min="8" max="8" width="10.125" style="161" customWidth="1"/>
    <col min="9" max="9" width="11.75" style="161" customWidth="1"/>
    <col min="10" max="257" width="9" style="161"/>
    <col min="258" max="258" width="3.25" style="161" customWidth="1"/>
    <col min="259" max="259" width="30.625" style="161" customWidth="1"/>
    <col min="260" max="260" width="15.625" style="161" customWidth="1"/>
    <col min="261" max="261" width="50.625" style="161" customWidth="1"/>
    <col min="262" max="263" width="9.75" style="161" customWidth="1"/>
    <col min="264" max="264" width="10.125" style="161" customWidth="1"/>
    <col min="265" max="265" width="11.75" style="161" customWidth="1"/>
    <col min="266" max="513" width="9" style="161"/>
    <col min="514" max="514" width="3.25" style="161" customWidth="1"/>
    <col min="515" max="515" width="30.625" style="161" customWidth="1"/>
    <col min="516" max="516" width="15.625" style="161" customWidth="1"/>
    <col min="517" max="517" width="50.625" style="161" customWidth="1"/>
    <col min="518" max="519" width="9.75" style="161" customWidth="1"/>
    <col min="520" max="520" width="10.125" style="161" customWidth="1"/>
    <col min="521" max="521" width="11.75" style="161" customWidth="1"/>
    <col min="522" max="769" width="9" style="161"/>
    <col min="770" max="770" width="3.25" style="161" customWidth="1"/>
    <col min="771" max="771" width="30.625" style="161" customWidth="1"/>
    <col min="772" max="772" width="15.625" style="161" customWidth="1"/>
    <col min="773" max="773" width="50.625" style="161" customWidth="1"/>
    <col min="774" max="775" width="9.75" style="161" customWidth="1"/>
    <col min="776" max="776" width="10.125" style="161" customWidth="1"/>
    <col min="777" max="777" width="11.75" style="161" customWidth="1"/>
    <col min="778" max="1025" width="9" style="161"/>
    <col min="1026" max="1026" width="3.25" style="161" customWidth="1"/>
    <col min="1027" max="1027" width="30.625" style="161" customWidth="1"/>
    <col min="1028" max="1028" width="15.625" style="161" customWidth="1"/>
    <col min="1029" max="1029" width="50.625" style="161" customWidth="1"/>
    <col min="1030" max="1031" width="9.75" style="161" customWidth="1"/>
    <col min="1032" max="1032" width="10.125" style="161" customWidth="1"/>
    <col min="1033" max="1033" width="11.75" style="161" customWidth="1"/>
    <col min="1034" max="1281" width="9" style="161"/>
    <col min="1282" max="1282" width="3.25" style="161" customWidth="1"/>
    <col min="1283" max="1283" width="30.625" style="161" customWidth="1"/>
    <col min="1284" max="1284" width="15.625" style="161" customWidth="1"/>
    <col min="1285" max="1285" width="50.625" style="161" customWidth="1"/>
    <col min="1286" max="1287" width="9.75" style="161" customWidth="1"/>
    <col min="1288" max="1288" width="10.125" style="161" customWidth="1"/>
    <col min="1289" max="1289" width="11.75" style="161" customWidth="1"/>
    <col min="1290" max="1537" width="9" style="161"/>
    <col min="1538" max="1538" width="3.25" style="161" customWidth="1"/>
    <col min="1539" max="1539" width="30.625" style="161" customWidth="1"/>
    <col min="1540" max="1540" width="15.625" style="161" customWidth="1"/>
    <col min="1541" max="1541" width="50.625" style="161" customWidth="1"/>
    <col min="1542" max="1543" width="9.75" style="161" customWidth="1"/>
    <col min="1544" max="1544" width="10.125" style="161" customWidth="1"/>
    <col min="1545" max="1545" width="11.75" style="161" customWidth="1"/>
    <col min="1546" max="1793" width="9" style="161"/>
    <col min="1794" max="1794" width="3.25" style="161" customWidth="1"/>
    <col min="1795" max="1795" width="30.625" style="161" customWidth="1"/>
    <col min="1796" max="1796" width="15.625" style="161" customWidth="1"/>
    <col min="1797" max="1797" width="50.625" style="161" customWidth="1"/>
    <col min="1798" max="1799" width="9.75" style="161" customWidth="1"/>
    <col min="1800" max="1800" width="10.125" style="161" customWidth="1"/>
    <col min="1801" max="1801" width="11.75" style="161" customWidth="1"/>
    <col min="1802" max="2049" width="9" style="161"/>
    <col min="2050" max="2050" width="3.25" style="161" customWidth="1"/>
    <col min="2051" max="2051" width="30.625" style="161" customWidth="1"/>
    <col min="2052" max="2052" width="15.625" style="161" customWidth="1"/>
    <col min="2053" max="2053" width="50.625" style="161" customWidth="1"/>
    <col min="2054" max="2055" width="9.75" style="161" customWidth="1"/>
    <col min="2056" max="2056" width="10.125" style="161" customWidth="1"/>
    <col min="2057" max="2057" width="11.75" style="161" customWidth="1"/>
    <col min="2058" max="2305" width="9" style="161"/>
    <col min="2306" max="2306" width="3.25" style="161" customWidth="1"/>
    <col min="2307" max="2307" width="30.625" style="161" customWidth="1"/>
    <col min="2308" max="2308" width="15.625" style="161" customWidth="1"/>
    <col min="2309" max="2309" width="50.625" style="161" customWidth="1"/>
    <col min="2310" max="2311" width="9.75" style="161" customWidth="1"/>
    <col min="2312" max="2312" width="10.125" style="161" customWidth="1"/>
    <col min="2313" max="2313" width="11.75" style="161" customWidth="1"/>
    <col min="2314" max="2561" width="9" style="161"/>
    <col min="2562" max="2562" width="3.25" style="161" customWidth="1"/>
    <col min="2563" max="2563" width="30.625" style="161" customWidth="1"/>
    <col min="2564" max="2564" width="15.625" style="161" customWidth="1"/>
    <col min="2565" max="2565" width="50.625" style="161" customWidth="1"/>
    <col min="2566" max="2567" width="9.75" style="161" customWidth="1"/>
    <col min="2568" max="2568" width="10.125" style="161" customWidth="1"/>
    <col min="2569" max="2569" width="11.75" style="161" customWidth="1"/>
    <col min="2570" max="2817" width="9" style="161"/>
    <col min="2818" max="2818" width="3.25" style="161" customWidth="1"/>
    <col min="2819" max="2819" width="30.625" style="161" customWidth="1"/>
    <col min="2820" max="2820" width="15.625" style="161" customWidth="1"/>
    <col min="2821" max="2821" width="50.625" style="161" customWidth="1"/>
    <col min="2822" max="2823" width="9.75" style="161" customWidth="1"/>
    <col min="2824" max="2824" width="10.125" style="161" customWidth="1"/>
    <col min="2825" max="2825" width="11.75" style="161" customWidth="1"/>
    <col min="2826" max="3073" width="9" style="161"/>
    <col min="3074" max="3074" width="3.25" style="161" customWidth="1"/>
    <col min="3075" max="3075" width="30.625" style="161" customWidth="1"/>
    <col min="3076" max="3076" width="15.625" style="161" customWidth="1"/>
    <col min="3077" max="3077" width="50.625" style="161" customWidth="1"/>
    <col min="3078" max="3079" width="9.75" style="161" customWidth="1"/>
    <col min="3080" max="3080" width="10.125" style="161" customWidth="1"/>
    <col min="3081" max="3081" width="11.75" style="161" customWidth="1"/>
    <col min="3082" max="3329" width="9" style="161"/>
    <col min="3330" max="3330" width="3.25" style="161" customWidth="1"/>
    <col min="3331" max="3331" width="30.625" style="161" customWidth="1"/>
    <col min="3332" max="3332" width="15.625" style="161" customWidth="1"/>
    <col min="3333" max="3333" width="50.625" style="161" customWidth="1"/>
    <col min="3334" max="3335" width="9.75" style="161" customWidth="1"/>
    <col min="3336" max="3336" width="10.125" style="161" customWidth="1"/>
    <col min="3337" max="3337" width="11.75" style="161" customWidth="1"/>
    <col min="3338" max="3585" width="9" style="161"/>
    <col min="3586" max="3586" width="3.25" style="161" customWidth="1"/>
    <col min="3587" max="3587" width="30.625" style="161" customWidth="1"/>
    <col min="3588" max="3588" width="15.625" style="161" customWidth="1"/>
    <col min="3589" max="3589" width="50.625" style="161" customWidth="1"/>
    <col min="3590" max="3591" width="9.75" style="161" customWidth="1"/>
    <col min="3592" max="3592" width="10.125" style="161" customWidth="1"/>
    <col min="3593" max="3593" width="11.75" style="161" customWidth="1"/>
    <col min="3594" max="3841" width="9" style="161"/>
    <col min="3842" max="3842" width="3.25" style="161" customWidth="1"/>
    <col min="3843" max="3843" width="30.625" style="161" customWidth="1"/>
    <col min="3844" max="3844" width="15.625" style="161" customWidth="1"/>
    <col min="3845" max="3845" width="50.625" style="161" customWidth="1"/>
    <col min="3846" max="3847" width="9.75" style="161" customWidth="1"/>
    <col min="3848" max="3848" width="10.125" style="161" customWidth="1"/>
    <col min="3849" max="3849" width="11.75" style="161" customWidth="1"/>
    <col min="3850" max="4097" width="9" style="161"/>
    <col min="4098" max="4098" width="3.25" style="161" customWidth="1"/>
    <col min="4099" max="4099" width="30.625" style="161" customWidth="1"/>
    <col min="4100" max="4100" width="15.625" style="161" customWidth="1"/>
    <col min="4101" max="4101" width="50.625" style="161" customWidth="1"/>
    <col min="4102" max="4103" width="9.75" style="161" customWidth="1"/>
    <col min="4104" max="4104" width="10.125" style="161" customWidth="1"/>
    <col min="4105" max="4105" width="11.75" style="161" customWidth="1"/>
    <col min="4106" max="4353" width="9" style="161"/>
    <col min="4354" max="4354" width="3.25" style="161" customWidth="1"/>
    <col min="4355" max="4355" width="30.625" style="161" customWidth="1"/>
    <col min="4356" max="4356" width="15.625" style="161" customWidth="1"/>
    <col min="4357" max="4357" width="50.625" style="161" customWidth="1"/>
    <col min="4358" max="4359" width="9.75" style="161" customWidth="1"/>
    <col min="4360" max="4360" width="10.125" style="161" customWidth="1"/>
    <col min="4361" max="4361" width="11.75" style="161" customWidth="1"/>
    <col min="4362" max="4609" width="9" style="161"/>
    <col min="4610" max="4610" width="3.25" style="161" customWidth="1"/>
    <col min="4611" max="4611" width="30.625" style="161" customWidth="1"/>
    <col min="4612" max="4612" width="15.625" style="161" customWidth="1"/>
    <col min="4613" max="4613" width="50.625" style="161" customWidth="1"/>
    <col min="4614" max="4615" width="9.75" style="161" customWidth="1"/>
    <col min="4616" max="4616" width="10.125" style="161" customWidth="1"/>
    <col min="4617" max="4617" width="11.75" style="161" customWidth="1"/>
    <col min="4618" max="4865" width="9" style="161"/>
    <col min="4866" max="4866" width="3.25" style="161" customWidth="1"/>
    <col min="4867" max="4867" width="30.625" style="161" customWidth="1"/>
    <col min="4868" max="4868" width="15.625" style="161" customWidth="1"/>
    <col min="4869" max="4869" width="50.625" style="161" customWidth="1"/>
    <col min="4870" max="4871" width="9.75" style="161" customWidth="1"/>
    <col min="4872" max="4872" width="10.125" style="161" customWidth="1"/>
    <col min="4873" max="4873" width="11.75" style="161" customWidth="1"/>
    <col min="4874" max="5121" width="9" style="161"/>
    <col min="5122" max="5122" width="3.25" style="161" customWidth="1"/>
    <col min="5123" max="5123" width="30.625" style="161" customWidth="1"/>
    <col min="5124" max="5124" width="15.625" style="161" customWidth="1"/>
    <col min="5125" max="5125" width="50.625" style="161" customWidth="1"/>
    <col min="5126" max="5127" width="9.75" style="161" customWidth="1"/>
    <col min="5128" max="5128" width="10.125" style="161" customWidth="1"/>
    <col min="5129" max="5129" width="11.75" style="161" customWidth="1"/>
    <col min="5130" max="5377" width="9" style="161"/>
    <col min="5378" max="5378" width="3.25" style="161" customWidth="1"/>
    <col min="5379" max="5379" width="30.625" style="161" customWidth="1"/>
    <col min="5380" max="5380" width="15.625" style="161" customWidth="1"/>
    <col min="5381" max="5381" width="50.625" style="161" customWidth="1"/>
    <col min="5382" max="5383" width="9.75" style="161" customWidth="1"/>
    <col min="5384" max="5384" width="10.125" style="161" customWidth="1"/>
    <col min="5385" max="5385" width="11.75" style="161" customWidth="1"/>
    <col min="5386" max="5633" width="9" style="161"/>
    <col min="5634" max="5634" width="3.25" style="161" customWidth="1"/>
    <col min="5635" max="5635" width="30.625" style="161" customWidth="1"/>
    <col min="5636" max="5636" width="15.625" style="161" customWidth="1"/>
    <col min="5637" max="5637" width="50.625" style="161" customWidth="1"/>
    <col min="5638" max="5639" width="9.75" style="161" customWidth="1"/>
    <col min="5640" max="5640" width="10.125" style="161" customWidth="1"/>
    <col min="5641" max="5641" width="11.75" style="161" customWidth="1"/>
    <col min="5642" max="5889" width="9" style="161"/>
    <col min="5890" max="5890" width="3.25" style="161" customWidth="1"/>
    <col min="5891" max="5891" width="30.625" style="161" customWidth="1"/>
    <col min="5892" max="5892" width="15.625" style="161" customWidth="1"/>
    <col min="5893" max="5893" width="50.625" style="161" customWidth="1"/>
    <col min="5894" max="5895" width="9.75" style="161" customWidth="1"/>
    <col min="5896" max="5896" width="10.125" style="161" customWidth="1"/>
    <col min="5897" max="5897" width="11.75" style="161" customWidth="1"/>
    <col min="5898" max="6145" width="9" style="161"/>
    <col min="6146" max="6146" width="3.25" style="161" customWidth="1"/>
    <col min="6147" max="6147" width="30.625" style="161" customWidth="1"/>
    <col min="6148" max="6148" width="15.625" style="161" customWidth="1"/>
    <col min="6149" max="6149" width="50.625" style="161" customWidth="1"/>
    <col min="6150" max="6151" width="9.75" style="161" customWidth="1"/>
    <col min="6152" max="6152" width="10.125" style="161" customWidth="1"/>
    <col min="6153" max="6153" width="11.75" style="161" customWidth="1"/>
    <col min="6154" max="6401" width="9" style="161"/>
    <col min="6402" max="6402" width="3.25" style="161" customWidth="1"/>
    <col min="6403" max="6403" width="30.625" style="161" customWidth="1"/>
    <col min="6404" max="6404" width="15.625" style="161" customWidth="1"/>
    <col min="6405" max="6405" width="50.625" style="161" customWidth="1"/>
    <col min="6406" max="6407" width="9.75" style="161" customWidth="1"/>
    <col min="6408" max="6408" width="10.125" style="161" customWidth="1"/>
    <col min="6409" max="6409" width="11.75" style="161" customWidth="1"/>
    <col min="6410" max="6657" width="9" style="161"/>
    <col min="6658" max="6658" width="3.25" style="161" customWidth="1"/>
    <col min="6659" max="6659" width="30.625" style="161" customWidth="1"/>
    <col min="6660" max="6660" width="15.625" style="161" customWidth="1"/>
    <col min="6661" max="6661" width="50.625" style="161" customWidth="1"/>
    <col min="6662" max="6663" width="9.75" style="161" customWidth="1"/>
    <col min="6664" max="6664" width="10.125" style="161" customWidth="1"/>
    <col min="6665" max="6665" width="11.75" style="161" customWidth="1"/>
    <col min="6666" max="6913" width="9" style="161"/>
    <col min="6914" max="6914" width="3.25" style="161" customWidth="1"/>
    <col min="6915" max="6915" width="30.625" style="161" customWidth="1"/>
    <col min="6916" max="6916" width="15.625" style="161" customWidth="1"/>
    <col min="6917" max="6917" width="50.625" style="161" customWidth="1"/>
    <col min="6918" max="6919" width="9.75" style="161" customWidth="1"/>
    <col min="6920" max="6920" width="10.125" style="161" customWidth="1"/>
    <col min="6921" max="6921" width="11.75" style="161" customWidth="1"/>
    <col min="6922" max="7169" width="9" style="161"/>
    <col min="7170" max="7170" width="3.25" style="161" customWidth="1"/>
    <col min="7171" max="7171" width="30.625" style="161" customWidth="1"/>
    <col min="7172" max="7172" width="15.625" style="161" customWidth="1"/>
    <col min="7173" max="7173" width="50.625" style="161" customWidth="1"/>
    <col min="7174" max="7175" width="9.75" style="161" customWidth="1"/>
    <col min="7176" max="7176" width="10.125" style="161" customWidth="1"/>
    <col min="7177" max="7177" width="11.75" style="161" customWidth="1"/>
    <col min="7178" max="7425" width="9" style="161"/>
    <col min="7426" max="7426" width="3.25" style="161" customWidth="1"/>
    <col min="7427" max="7427" width="30.625" style="161" customWidth="1"/>
    <col min="7428" max="7428" width="15.625" style="161" customWidth="1"/>
    <col min="7429" max="7429" width="50.625" style="161" customWidth="1"/>
    <col min="7430" max="7431" width="9.75" style="161" customWidth="1"/>
    <col min="7432" max="7432" width="10.125" style="161" customWidth="1"/>
    <col min="7433" max="7433" width="11.75" style="161" customWidth="1"/>
    <col min="7434" max="7681" width="9" style="161"/>
    <col min="7682" max="7682" width="3.25" style="161" customWidth="1"/>
    <col min="7683" max="7683" width="30.625" style="161" customWidth="1"/>
    <col min="7684" max="7684" width="15.625" style="161" customWidth="1"/>
    <col min="7685" max="7685" width="50.625" style="161" customWidth="1"/>
    <col min="7686" max="7687" width="9.75" style="161" customWidth="1"/>
    <col min="7688" max="7688" width="10.125" style="161" customWidth="1"/>
    <col min="7689" max="7689" width="11.75" style="161" customWidth="1"/>
    <col min="7690" max="7937" width="9" style="161"/>
    <col min="7938" max="7938" width="3.25" style="161" customWidth="1"/>
    <col min="7939" max="7939" width="30.625" style="161" customWidth="1"/>
    <col min="7940" max="7940" width="15.625" style="161" customWidth="1"/>
    <col min="7941" max="7941" width="50.625" style="161" customWidth="1"/>
    <col min="7942" max="7943" width="9.75" style="161" customWidth="1"/>
    <col min="7944" max="7944" width="10.125" style="161" customWidth="1"/>
    <col min="7945" max="7945" width="11.75" style="161" customWidth="1"/>
    <col min="7946" max="8193" width="9" style="161"/>
    <col min="8194" max="8194" width="3.25" style="161" customWidth="1"/>
    <col min="8195" max="8195" width="30.625" style="161" customWidth="1"/>
    <col min="8196" max="8196" width="15.625" style="161" customWidth="1"/>
    <col min="8197" max="8197" width="50.625" style="161" customWidth="1"/>
    <col min="8198" max="8199" width="9.75" style="161" customWidth="1"/>
    <col min="8200" max="8200" width="10.125" style="161" customWidth="1"/>
    <col min="8201" max="8201" width="11.75" style="161" customWidth="1"/>
    <col min="8202" max="8449" width="9" style="161"/>
    <col min="8450" max="8450" width="3.25" style="161" customWidth="1"/>
    <col min="8451" max="8451" width="30.625" style="161" customWidth="1"/>
    <col min="8452" max="8452" width="15.625" style="161" customWidth="1"/>
    <col min="8453" max="8453" width="50.625" style="161" customWidth="1"/>
    <col min="8454" max="8455" width="9.75" style="161" customWidth="1"/>
    <col min="8456" max="8456" width="10.125" style="161" customWidth="1"/>
    <col min="8457" max="8457" width="11.75" style="161" customWidth="1"/>
    <col min="8458" max="8705" width="9" style="161"/>
    <col min="8706" max="8706" width="3.25" style="161" customWidth="1"/>
    <col min="8707" max="8707" width="30.625" style="161" customWidth="1"/>
    <col min="8708" max="8708" width="15.625" style="161" customWidth="1"/>
    <col min="8709" max="8709" width="50.625" style="161" customWidth="1"/>
    <col min="8710" max="8711" width="9.75" style="161" customWidth="1"/>
    <col min="8712" max="8712" width="10.125" style="161" customWidth="1"/>
    <col min="8713" max="8713" width="11.75" style="161" customWidth="1"/>
    <col min="8714" max="8961" width="9" style="161"/>
    <col min="8962" max="8962" width="3.25" style="161" customWidth="1"/>
    <col min="8963" max="8963" width="30.625" style="161" customWidth="1"/>
    <col min="8964" max="8964" width="15.625" style="161" customWidth="1"/>
    <col min="8965" max="8965" width="50.625" style="161" customWidth="1"/>
    <col min="8966" max="8967" width="9.75" style="161" customWidth="1"/>
    <col min="8968" max="8968" width="10.125" style="161" customWidth="1"/>
    <col min="8969" max="8969" width="11.75" style="161" customWidth="1"/>
    <col min="8970" max="9217" width="9" style="161"/>
    <col min="9218" max="9218" width="3.25" style="161" customWidth="1"/>
    <col min="9219" max="9219" width="30.625" style="161" customWidth="1"/>
    <col min="9220" max="9220" width="15.625" style="161" customWidth="1"/>
    <col min="9221" max="9221" width="50.625" style="161" customWidth="1"/>
    <col min="9222" max="9223" width="9.75" style="161" customWidth="1"/>
    <col min="9224" max="9224" width="10.125" style="161" customWidth="1"/>
    <col min="9225" max="9225" width="11.75" style="161" customWidth="1"/>
    <col min="9226" max="9473" width="9" style="161"/>
    <col min="9474" max="9474" width="3.25" style="161" customWidth="1"/>
    <col min="9475" max="9475" width="30.625" style="161" customWidth="1"/>
    <col min="9476" max="9476" width="15.625" style="161" customWidth="1"/>
    <col min="9477" max="9477" width="50.625" style="161" customWidth="1"/>
    <col min="9478" max="9479" width="9.75" style="161" customWidth="1"/>
    <col min="9480" max="9480" width="10.125" style="161" customWidth="1"/>
    <col min="9481" max="9481" width="11.75" style="161" customWidth="1"/>
    <col min="9482" max="9729" width="9" style="161"/>
    <col min="9730" max="9730" width="3.25" style="161" customWidth="1"/>
    <col min="9731" max="9731" width="30.625" style="161" customWidth="1"/>
    <col min="9732" max="9732" width="15.625" style="161" customWidth="1"/>
    <col min="9733" max="9733" width="50.625" style="161" customWidth="1"/>
    <col min="9734" max="9735" width="9.75" style="161" customWidth="1"/>
    <col min="9736" max="9736" width="10.125" style="161" customWidth="1"/>
    <col min="9737" max="9737" width="11.75" style="161" customWidth="1"/>
    <col min="9738" max="9985" width="9" style="161"/>
    <col min="9986" max="9986" width="3.25" style="161" customWidth="1"/>
    <col min="9987" max="9987" width="30.625" style="161" customWidth="1"/>
    <col min="9988" max="9988" width="15.625" style="161" customWidth="1"/>
    <col min="9989" max="9989" width="50.625" style="161" customWidth="1"/>
    <col min="9990" max="9991" width="9.75" style="161" customWidth="1"/>
    <col min="9992" max="9992" width="10.125" style="161" customWidth="1"/>
    <col min="9993" max="9993" width="11.75" style="161" customWidth="1"/>
    <col min="9994" max="10241" width="9" style="161"/>
    <col min="10242" max="10242" width="3.25" style="161" customWidth="1"/>
    <col min="10243" max="10243" width="30.625" style="161" customWidth="1"/>
    <col min="10244" max="10244" width="15.625" style="161" customWidth="1"/>
    <col min="10245" max="10245" width="50.625" style="161" customWidth="1"/>
    <col min="10246" max="10247" width="9.75" style="161" customWidth="1"/>
    <col min="10248" max="10248" width="10.125" style="161" customWidth="1"/>
    <col min="10249" max="10249" width="11.75" style="161" customWidth="1"/>
    <col min="10250" max="10497" width="9" style="161"/>
    <col min="10498" max="10498" width="3.25" style="161" customWidth="1"/>
    <col min="10499" max="10499" width="30.625" style="161" customWidth="1"/>
    <col min="10500" max="10500" width="15.625" style="161" customWidth="1"/>
    <col min="10501" max="10501" width="50.625" style="161" customWidth="1"/>
    <col min="10502" max="10503" width="9.75" style="161" customWidth="1"/>
    <col min="10504" max="10504" width="10.125" style="161" customWidth="1"/>
    <col min="10505" max="10505" width="11.75" style="161" customWidth="1"/>
    <col min="10506" max="10753" width="9" style="161"/>
    <col min="10754" max="10754" width="3.25" style="161" customWidth="1"/>
    <col min="10755" max="10755" width="30.625" style="161" customWidth="1"/>
    <col min="10756" max="10756" width="15.625" style="161" customWidth="1"/>
    <col min="10757" max="10757" width="50.625" style="161" customWidth="1"/>
    <col min="10758" max="10759" width="9.75" style="161" customWidth="1"/>
    <col min="10760" max="10760" width="10.125" style="161" customWidth="1"/>
    <col min="10761" max="10761" width="11.75" style="161" customWidth="1"/>
    <col min="10762" max="11009" width="9" style="161"/>
    <col min="11010" max="11010" width="3.25" style="161" customWidth="1"/>
    <col min="11011" max="11011" width="30.625" style="161" customWidth="1"/>
    <col min="11012" max="11012" width="15.625" style="161" customWidth="1"/>
    <col min="11013" max="11013" width="50.625" style="161" customWidth="1"/>
    <col min="11014" max="11015" width="9.75" style="161" customWidth="1"/>
    <col min="11016" max="11016" width="10.125" style="161" customWidth="1"/>
    <col min="11017" max="11017" width="11.75" style="161" customWidth="1"/>
    <col min="11018" max="11265" width="9" style="161"/>
    <col min="11266" max="11266" width="3.25" style="161" customWidth="1"/>
    <col min="11267" max="11267" width="30.625" style="161" customWidth="1"/>
    <col min="11268" max="11268" width="15.625" style="161" customWidth="1"/>
    <col min="11269" max="11269" width="50.625" style="161" customWidth="1"/>
    <col min="11270" max="11271" width="9.75" style="161" customWidth="1"/>
    <col min="11272" max="11272" width="10.125" style="161" customWidth="1"/>
    <col min="11273" max="11273" width="11.75" style="161" customWidth="1"/>
    <col min="11274" max="11521" width="9" style="161"/>
    <col min="11522" max="11522" width="3.25" style="161" customWidth="1"/>
    <col min="11523" max="11523" width="30.625" style="161" customWidth="1"/>
    <col min="11524" max="11524" width="15.625" style="161" customWidth="1"/>
    <col min="11525" max="11525" width="50.625" style="161" customWidth="1"/>
    <col min="11526" max="11527" width="9.75" style="161" customWidth="1"/>
    <col min="11528" max="11528" width="10.125" style="161" customWidth="1"/>
    <col min="11529" max="11529" width="11.75" style="161" customWidth="1"/>
    <col min="11530" max="11777" width="9" style="161"/>
    <col min="11778" max="11778" width="3.25" style="161" customWidth="1"/>
    <col min="11779" max="11779" width="30.625" style="161" customWidth="1"/>
    <col min="11780" max="11780" width="15.625" style="161" customWidth="1"/>
    <col min="11781" max="11781" width="50.625" style="161" customWidth="1"/>
    <col min="11782" max="11783" width="9.75" style="161" customWidth="1"/>
    <col min="11784" max="11784" width="10.125" style="161" customWidth="1"/>
    <col min="11785" max="11785" width="11.75" style="161" customWidth="1"/>
    <col min="11786" max="12033" width="9" style="161"/>
    <col min="12034" max="12034" width="3.25" style="161" customWidth="1"/>
    <col min="12035" max="12035" width="30.625" style="161" customWidth="1"/>
    <col min="12036" max="12036" width="15.625" style="161" customWidth="1"/>
    <col min="12037" max="12037" width="50.625" style="161" customWidth="1"/>
    <col min="12038" max="12039" width="9.75" style="161" customWidth="1"/>
    <col min="12040" max="12040" width="10.125" style="161" customWidth="1"/>
    <col min="12041" max="12041" width="11.75" style="161" customWidth="1"/>
    <col min="12042" max="12289" width="9" style="161"/>
    <col min="12290" max="12290" width="3.25" style="161" customWidth="1"/>
    <col min="12291" max="12291" width="30.625" style="161" customWidth="1"/>
    <col min="12292" max="12292" width="15.625" style="161" customWidth="1"/>
    <col min="12293" max="12293" width="50.625" style="161" customWidth="1"/>
    <col min="12294" max="12295" width="9.75" style="161" customWidth="1"/>
    <col min="12296" max="12296" width="10.125" style="161" customWidth="1"/>
    <col min="12297" max="12297" width="11.75" style="161" customWidth="1"/>
    <col min="12298" max="12545" width="9" style="161"/>
    <col min="12546" max="12546" width="3.25" style="161" customWidth="1"/>
    <col min="12547" max="12547" width="30.625" style="161" customWidth="1"/>
    <col min="12548" max="12548" width="15.625" style="161" customWidth="1"/>
    <col min="12549" max="12549" width="50.625" style="161" customWidth="1"/>
    <col min="12550" max="12551" width="9.75" style="161" customWidth="1"/>
    <col min="12552" max="12552" width="10.125" style="161" customWidth="1"/>
    <col min="12553" max="12553" width="11.75" style="161" customWidth="1"/>
    <col min="12554" max="12801" width="9" style="161"/>
    <col min="12802" max="12802" width="3.25" style="161" customWidth="1"/>
    <col min="12803" max="12803" width="30.625" style="161" customWidth="1"/>
    <col min="12804" max="12804" width="15.625" style="161" customWidth="1"/>
    <col min="12805" max="12805" width="50.625" style="161" customWidth="1"/>
    <col min="12806" max="12807" width="9.75" style="161" customWidth="1"/>
    <col min="12808" max="12808" width="10.125" style="161" customWidth="1"/>
    <col min="12809" max="12809" width="11.75" style="161" customWidth="1"/>
    <col min="12810" max="13057" width="9" style="161"/>
    <col min="13058" max="13058" width="3.25" style="161" customWidth="1"/>
    <col min="13059" max="13059" width="30.625" style="161" customWidth="1"/>
    <col min="13060" max="13060" width="15.625" style="161" customWidth="1"/>
    <col min="13061" max="13061" width="50.625" style="161" customWidth="1"/>
    <col min="13062" max="13063" width="9.75" style="161" customWidth="1"/>
    <col min="13064" max="13064" width="10.125" style="161" customWidth="1"/>
    <col min="13065" max="13065" width="11.75" style="161" customWidth="1"/>
    <col min="13066" max="13313" width="9" style="161"/>
    <col min="13314" max="13314" width="3.25" style="161" customWidth="1"/>
    <col min="13315" max="13315" width="30.625" style="161" customWidth="1"/>
    <col min="13316" max="13316" width="15.625" style="161" customWidth="1"/>
    <col min="13317" max="13317" width="50.625" style="161" customWidth="1"/>
    <col min="13318" max="13319" width="9.75" style="161" customWidth="1"/>
    <col min="13320" max="13320" width="10.125" style="161" customWidth="1"/>
    <col min="13321" max="13321" width="11.75" style="161" customWidth="1"/>
    <col min="13322" max="13569" width="9" style="161"/>
    <col min="13570" max="13570" width="3.25" style="161" customWidth="1"/>
    <col min="13571" max="13571" width="30.625" style="161" customWidth="1"/>
    <col min="13572" max="13572" width="15.625" style="161" customWidth="1"/>
    <col min="13573" max="13573" width="50.625" style="161" customWidth="1"/>
    <col min="13574" max="13575" width="9.75" style="161" customWidth="1"/>
    <col min="13576" max="13576" width="10.125" style="161" customWidth="1"/>
    <col min="13577" max="13577" width="11.75" style="161" customWidth="1"/>
    <col min="13578" max="13825" width="9" style="161"/>
    <col min="13826" max="13826" width="3.25" style="161" customWidth="1"/>
    <col min="13827" max="13827" width="30.625" style="161" customWidth="1"/>
    <col min="13828" max="13828" width="15.625" style="161" customWidth="1"/>
    <col min="13829" max="13829" width="50.625" style="161" customWidth="1"/>
    <col min="13830" max="13831" width="9.75" style="161" customWidth="1"/>
    <col min="13832" max="13832" width="10.125" style="161" customWidth="1"/>
    <col min="13833" max="13833" width="11.75" style="161" customWidth="1"/>
    <col min="13834" max="14081" width="9" style="161"/>
    <col min="14082" max="14082" width="3.25" style="161" customWidth="1"/>
    <col min="14083" max="14083" width="30.625" style="161" customWidth="1"/>
    <col min="14084" max="14084" width="15.625" style="161" customWidth="1"/>
    <col min="14085" max="14085" width="50.625" style="161" customWidth="1"/>
    <col min="14086" max="14087" width="9.75" style="161" customWidth="1"/>
    <col min="14088" max="14088" width="10.125" style="161" customWidth="1"/>
    <col min="14089" max="14089" width="11.75" style="161" customWidth="1"/>
    <col min="14090" max="14337" width="9" style="161"/>
    <col min="14338" max="14338" width="3.25" style="161" customWidth="1"/>
    <col min="14339" max="14339" width="30.625" style="161" customWidth="1"/>
    <col min="14340" max="14340" width="15.625" style="161" customWidth="1"/>
    <col min="14341" max="14341" width="50.625" style="161" customWidth="1"/>
    <col min="14342" max="14343" width="9.75" style="161" customWidth="1"/>
    <col min="14344" max="14344" width="10.125" style="161" customWidth="1"/>
    <col min="14345" max="14345" width="11.75" style="161" customWidth="1"/>
    <col min="14346" max="14593" width="9" style="161"/>
    <col min="14594" max="14594" width="3.25" style="161" customWidth="1"/>
    <col min="14595" max="14595" width="30.625" style="161" customWidth="1"/>
    <col min="14596" max="14596" width="15.625" style="161" customWidth="1"/>
    <col min="14597" max="14597" width="50.625" style="161" customWidth="1"/>
    <col min="14598" max="14599" width="9.75" style="161" customWidth="1"/>
    <col min="14600" max="14600" width="10.125" style="161" customWidth="1"/>
    <col min="14601" max="14601" width="11.75" style="161" customWidth="1"/>
    <col min="14602" max="14849" width="9" style="161"/>
    <col min="14850" max="14850" width="3.25" style="161" customWidth="1"/>
    <col min="14851" max="14851" width="30.625" style="161" customWidth="1"/>
    <col min="14852" max="14852" width="15.625" style="161" customWidth="1"/>
    <col min="14853" max="14853" width="50.625" style="161" customWidth="1"/>
    <col min="14854" max="14855" width="9.75" style="161" customWidth="1"/>
    <col min="14856" max="14856" width="10.125" style="161" customWidth="1"/>
    <col min="14857" max="14857" width="11.75" style="161" customWidth="1"/>
    <col min="14858" max="15105" width="9" style="161"/>
    <col min="15106" max="15106" width="3.25" style="161" customWidth="1"/>
    <col min="15107" max="15107" width="30.625" style="161" customWidth="1"/>
    <col min="15108" max="15108" width="15.625" style="161" customWidth="1"/>
    <col min="15109" max="15109" width="50.625" style="161" customWidth="1"/>
    <col min="15110" max="15111" width="9.75" style="161" customWidth="1"/>
    <col min="15112" max="15112" width="10.125" style="161" customWidth="1"/>
    <col min="15113" max="15113" width="11.75" style="161" customWidth="1"/>
    <col min="15114" max="15361" width="9" style="161"/>
    <col min="15362" max="15362" width="3.25" style="161" customWidth="1"/>
    <col min="15363" max="15363" width="30.625" style="161" customWidth="1"/>
    <col min="15364" max="15364" width="15.625" style="161" customWidth="1"/>
    <col min="15365" max="15365" width="50.625" style="161" customWidth="1"/>
    <col min="15366" max="15367" width="9.75" style="161" customWidth="1"/>
    <col min="15368" max="15368" width="10.125" style="161" customWidth="1"/>
    <col min="15369" max="15369" width="11.75" style="161" customWidth="1"/>
    <col min="15370" max="15617" width="9" style="161"/>
    <col min="15618" max="15618" width="3.25" style="161" customWidth="1"/>
    <col min="15619" max="15619" width="30.625" style="161" customWidth="1"/>
    <col min="15620" max="15620" width="15.625" style="161" customWidth="1"/>
    <col min="15621" max="15621" width="50.625" style="161" customWidth="1"/>
    <col min="15622" max="15623" width="9.75" style="161" customWidth="1"/>
    <col min="15624" max="15624" width="10.125" style="161" customWidth="1"/>
    <col min="15625" max="15625" width="11.75" style="161" customWidth="1"/>
    <col min="15626" max="15873" width="9" style="161"/>
    <col min="15874" max="15874" width="3.25" style="161" customWidth="1"/>
    <col min="15875" max="15875" width="30.625" style="161" customWidth="1"/>
    <col min="15876" max="15876" width="15.625" style="161" customWidth="1"/>
    <col min="15877" max="15877" width="50.625" style="161" customWidth="1"/>
    <col min="15878" max="15879" width="9.75" style="161" customWidth="1"/>
    <col min="15880" max="15880" width="10.125" style="161" customWidth="1"/>
    <col min="15881" max="15881" width="11.75" style="161" customWidth="1"/>
    <col min="15882" max="16129" width="9" style="161"/>
    <col min="16130" max="16130" width="3.25" style="161" customWidth="1"/>
    <col min="16131" max="16131" width="30.625" style="161" customWidth="1"/>
    <col min="16132" max="16132" width="15.625" style="161" customWidth="1"/>
    <col min="16133" max="16133" width="50.625" style="161" customWidth="1"/>
    <col min="16134" max="16135" width="9.75" style="161" customWidth="1"/>
    <col min="16136" max="16136" width="10.125" style="161" customWidth="1"/>
    <col min="16137" max="16137" width="11.75" style="161" customWidth="1"/>
    <col min="16138" max="16384" width="9" style="161"/>
  </cols>
  <sheetData>
    <row r="1" spans="1:9" ht="22.5" customHeight="1"/>
    <row r="2" spans="1:9" ht="22.5" customHeight="1">
      <c r="B2" s="164"/>
      <c r="C2" s="164"/>
      <c r="D2" s="164"/>
      <c r="E2" s="164"/>
    </row>
    <row r="3" spans="1:9" ht="21" customHeight="1">
      <c r="A3" s="164"/>
      <c r="B3" s="159" t="s">
        <v>299</v>
      </c>
      <c r="C3" s="166"/>
      <c r="D3" s="166"/>
      <c r="E3" s="164"/>
    </row>
    <row r="4" spans="1:9" ht="23.25" customHeight="1">
      <c r="A4" s="164"/>
      <c r="B4" s="159"/>
      <c r="C4" s="166"/>
      <c r="D4" s="166"/>
      <c r="E4" s="164"/>
    </row>
    <row r="5" spans="1:9" ht="23.25" customHeight="1">
      <c r="A5" s="164"/>
      <c r="B5" s="159"/>
      <c r="C5" s="166"/>
      <c r="D5" s="166"/>
      <c r="E5" s="164"/>
    </row>
    <row r="6" spans="1:9" ht="22.5" customHeight="1">
      <c r="A6" s="161" t="s">
        <v>187</v>
      </c>
      <c r="B6" s="161" t="s">
        <v>158</v>
      </c>
      <c r="C6" s="191"/>
      <c r="D6" s="191"/>
      <c r="E6" s="1"/>
    </row>
    <row r="7" spans="1:9" ht="22.5" customHeight="1">
      <c r="B7" s="345" t="s">
        <v>648</v>
      </c>
    </row>
    <row r="8" spans="1:9" ht="21" customHeight="1">
      <c r="B8" s="346" t="s">
        <v>293</v>
      </c>
      <c r="C8" s="164"/>
      <c r="D8" s="164"/>
      <c r="E8" s="124"/>
    </row>
    <row r="9" spans="1:9" ht="21" customHeight="1">
      <c r="B9" s="346"/>
      <c r="C9" s="164"/>
      <c r="D9" s="164"/>
      <c r="E9" s="124"/>
    </row>
    <row r="10" spans="1:9" ht="21.75" customHeight="1">
      <c r="B10" s="160"/>
      <c r="C10" s="164"/>
      <c r="D10" s="164"/>
      <c r="E10" s="150"/>
    </row>
    <row r="11" spans="1:9" ht="23.25" customHeight="1" thickBot="1">
      <c r="A11" s="161" t="s">
        <v>188</v>
      </c>
      <c r="B11" s="161" t="s">
        <v>633</v>
      </c>
      <c r="F11" s="77"/>
      <c r="G11" s="77"/>
      <c r="H11" s="167"/>
      <c r="I11" s="167"/>
    </row>
    <row r="12" spans="1:9">
      <c r="B12" s="1909" t="s">
        <v>157</v>
      </c>
      <c r="C12" s="990" t="s">
        <v>776</v>
      </c>
      <c r="D12" s="990" t="s">
        <v>774</v>
      </c>
      <c r="E12" s="1911" t="s">
        <v>155</v>
      </c>
    </row>
    <row r="13" spans="1:9" ht="15" thickBot="1">
      <c r="B13" s="1910"/>
      <c r="C13" s="178" t="s">
        <v>331</v>
      </c>
      <c r="D13" s="178" t="s">
        <v>331</v>
      </c>
      <c r="E13" s="1912"/>
    </row>
    <row r="14" spans="1:9" ht="30" customHeight="1" thickTop="1">
      <c r="B14" s="183"/>
      <c r="C14" s="348"/>
      <c r="D14" s="348"/>
      <c r="E14" s="179"/>
    </row>
    <row r="15" spans="1:9" ht="30.75" customHeight="1">
      <c r="B15" s="341"/>
      <c r="C15" s="349"/>
      <c r="D15" s="991"/>
      <c r="E15" s="342"/>
    </row>
    <row r="16" spans="1:9" ht="30.75" customHeight="1">
      <c r="B16" s="341"/>
      <c r="C16" s="349"/>
      <c r="D16" s="991"/>
      <c r="E16" s="342"/>
    </row>
    <row r="17" spans="1:8" ht="30.75" customHeight="1">
      <c r="B17" s="182"/>
      <c r="C17" s="350"/>
      <c r="D17" s="350"/>
      <c r="E17" s="181"/>
    </row>
    <row r="18" spans="1:8" ht="29.25" customHeight="1">
      <c r="B18" s="171"/>
      <c r="C18" s="351"/>
      <c r="D18" s="351"/>
      <c r="E18" s="180"/>
    </row>
    <row r="19" spans="1:8" ht="28.5" customHeight="1">
      <c r="B19" s="341"/>
      <c r="C19" s="349"/>
      <c r="D19" s="991"/>
      <c r="E19" s="342"/>
    </row>
    <row r="20" spans="1:8" ht="30.75" customHeight="1">
      <c r="B20" s="341"/>
      <c r="C20" s="349"/>
      <c r="D20" s="991"/>
      <c r="E20" s="342"/>
    </row>
    <row r="21" spans="1:8" ht="30.75" customHeight="1">
      <c r="B21" s="182"/>
      <c r="C21" s="350"/>
      <c r="D21" s="350"/>
      <c r="E21" s="181"/>
    </row>
    <row r="22" spans="1:8" ht="30" customHeight="1">
      <c r="B22" s="171"/>
      <c r="C22" s="351"/>
      <c r="D22" s="351"/>
      <c r="E22" s="180"/>
    </row>
    <row r="23" spans="1:8" ht="30" customHeight="1">
      <c r="B23" s="171"/>
      <c r="C23" s="351"/>
      <c r="D23" s="351"/>
      <c r="E23" s="342"/>
    </row>
    <row r="24" spans="1:8" ht="30.75" customHeight="1" thickBot="1">
      <c r="B24" s="347"/>
      <c r="C24" s="352"/>
      <c r="D24" s="352"/>
      <c r="E24" s="179"/>
    </row>
    <row r="25" spans="1:8" ht="30" customHeight="1" thickTop="1" thickBot="1">
      <c r="B25" s="344" t="s">
        <v>332</v>
      </c>
      <c r="C25" s="353">
        <f>'様式9-7'!D18</f>
        <v>0</v>
      </c>
      <c r="D25" s="353" t="e">
        <f>'様式9-7'!E18</f>
        <v>#DIV/0!</v>
      </c>
      <c r="E25" s="184"/>
    </row>
    <row r="26" spans="1:8" ht="18.75" customHeight="1">
      <c r="B26" s="303" t="s">
        <v>300</v>
      </c>
      <c r="E26" s="343"/>
    </row>
    <row r="27" spans="1:8" ht="22.5" customHeight="1">
      <c r="B27" s="303" t="s">
        <v>301</v>
      </c>
    </row>
    <row r="28" spans="1:8" ht="22.5" customHeight="1">
      <c r="B28" s="303"/>
    </row>
    <row r="29" spans="1:8" customFormat="1" ht="22.5" customHeight="1">
      <c r="A29" s="161"/>
      <c r="B29" s="161"/>
      <c r="C29" s="161"/>
      <c r="D29" s="161"/>
      <c r="E29" s="161"/>
      <c r="F29" s="161"/>
      <c r="H29" s="161"/>
    </row>
    <row r="30" spans="1:8" customFormat="1" ht="22.5" customHeight="1">
      <c r="A30" s="161" t="s">
        <v>189</v>
      </c>
      <c r="B30" s="161" t="s">
        <v>296</v>
      </c>
      <c r="C30" s="161"/>
      <c r="D30" s="161"/>
      <c r="E30" s="161"/>
      <c r="F30" s="161"/>
      <c r="H30" s="161"/>
    </row>
    <row r="31" spans="1:8" customFormat="1" ht="22.5" customHeight="1">
      <c r="A31" s="161"/>
      <c r="B31" s="161" t="s">
        <v>302</v>
      </c>
      <c r="C31" s="161"/>
      <c r="D31" s="161"/>
      <c r="E31" s="161"/>
      <c r="F31" s="161"/>
      <c r="H31" s="161"/>
    </row>
    <row r="32" spans="1:8" customFormat="1" ht="23.25" customHeight="1">
      <c r="A32" s="161"/>
      <c r="B32" s="161" t="s">
        <v>297</v>
      </c>
      <c r="C32" s="161"/>
      <c r="D32" s="161"/>
      <c r="E32" s="161"/>
      <c r="F32" s="161"/>
      <c r="H32" s="161"/>
    </row>
    <row r="33" spans="1:8" customFormat="1" ht="24.75" customHeight="1">
      <c r="A33" s="161"/>
      <c r="B33" s="161" t="s">
        <v>298</v>
      </c>
      <c r="C33" s="161"/>
      <c r="D33" s="161"/>
      <c r="E33" s="161"/>
      <c r="F33" s="161"/>
      <c r="H33" s="161"/>
    </row>
    <row r="34" spans="1:8" customFormat="1" ht="22.5" customHeight="1">
      <c r="A34" s="161"/>
      <c r="B34" s="161"/>
      <c r="C34" s="161"/>
      <c r="D34" s="161"/>
      <c r="E34" s="161"/>
      <c r="F34" s="161"/>
      <c r="H34" s="161"/>
    </row>
    <row r="35" spans="1:8" customFormat="1" ht="22.5" customHeight="1">
      <c r="A35" s="161"/>
      <c r="B35" s="161"/>
      <c r="C35" s="161"/>
      <c r="D35" s="161"/>
      <c r="E35" s="161"/>
      <c r="F35" s="161"/>
      <c r="H35" s="161"/>
    </row>
    <row r="36" spans="1:8" ht="19.5" customHeight="1">
      <c r="A36" s="1889" t="s">
        <v>809</v>
      </c>
      <c r="B36" s="1186"/>
      <c r="C36" s="1186"/>
      <c r="D36" s="1186"/>
      <c r="E36" s="1186"/>
    </row>
    <row r="37" spans="1:8" ht="22.5" customHeight="1">
      <c r="E37" s="14" t="str">
        <f>様式7!$F$4</f>
        <v>○○○○○○○○○○○ＥＳＣＯ事業</v>
      </c>
    </row>
  </sheetData>
  <mergeCells count="3">
    <mergeCell ref="A36:E36"/>
    <mergeCell ref="B12:B13"/>
    <mergeCell ref="E12:E13"/>
  </mergeCells>
  <phoneticPr fontId="5"/>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G42"/>
  <sheetViews>
    <sheetView view="pageBreakPreview" zoomScaleNormal="100" zoomScaleSheetLayoutView="100" workbookViewId="0">
      <selection activeCell="D40" sqref="D40"/>
    </sheetView>
  </sheetViews>
  <sheetFormatPr defaultRowHeight="13.5"/>
  <cols>
    <col min="1" max="1" width="3.25" style="161" customWidth="1"/>
    <col min="2" max="2" width="30.625" style="161" customWidth="1"/>
    <col min="3" max="3" width="15.625" style="161" customWidth="1"/>
    <col min="4" max="4" width="50.625" style="161" customWidth="1"/>
    <col min="5" max="6" width="9.75" style="161" customWidth="1"/>
    <col min="7" max="7" width="10.125" style="161" customWidth="1"/>
    <col min="8" max="8" width="11.75" style="161" customWidth="1"/>
    <col min="9" max="256" width="9" style="161"/>
    <col min="257" max="257" width="3.25" style="161" customWidth="1"/>
    <col min="258" max="258" width="30.625" style="161" customWidth="1"/>
    <col min="259" max="259" width="15.625" style="161" customWidth="1"/>
    <col min="260" max="260" width="50.625" style="161" customWidth="1"/>
    <col min="261" max="262" width="9.75" style="161" customWidth="1"/>
    <col min="263" max="263" width="10.125" style="161" customWidth="1"/>
    <col min="264" max="264" width="11.75" style="161" customWidth="1"/>
    <col min="265" max="512" width="9" style="161"/>
    <col min="513" max="513" width="3.25" style="161" customWidth="1"/>
    <col min="514" max="514" width="30.625" style="161" customWidth="1"/>
    <col min="515" max="515" width="15.625" style="161" customWidth="1"/>
    <col min="516" max="516" width="50.625" style="161" customWidth="1"/>
    <col min="517" max="518" width="9.75" style="161" customWidth="1"/>
    <col min="519" max="519" width="10.125" style="161" customWidth="1"/>
    <col min="520" max="520" width="11.75" style="161" customWidth="1"/>
    <col min="521" max="768" width="9" style="161"/>
    <col min="769" max="769" width="3.25" style="161" customWidth="1"/>
    <col min="770" max="770" width="30.625" style="161" customWidth="1"/>
    <col min="771" max="771" width="15.625" style="161" customWidth="1"/>
    <col min="772" max="772" width="50.625" style="161" customWidth="1"/>
    <col min="773" max="774" width="9.75" style="161" customWidth="1"/>
    <col min="775" max="775" width="10.125" style="161" customWidth="1"/>
    <col min="776" max="776" width="11.75" style="161" customWidth="1"/>
    <col min="777" max="1024" width="9" style="161"/>
    <col min="1025" max="1025" width="3.25" style="161" customWidth="1"/>
    <col min="1026" max="1026" width="30.625" style="161" customWidth="1"/>
    <col min="1027" max="1027" width="15.625" style="161" customWidth="1"/>
    <col min="1028" max="1028" width="50.625" style="161" customWidth="1"/>
    <col min="1029" max="1030" width="9.75" style="161" customWidth="1"/>
    <col min="1031" max="1031" width="10.125" style="161" customWidth="1"/>
    <col min="1032" max="1032" width="11.75" style="161" customWidth="1"/>
    <col min="1033" max="1280" width="9" style="161"/>
    <col min="1281" max="1281" width="3.25" style="161" customWidth="1"/>
    <col min="1282" max="1282" width="30.625" style="161" customWidth="1"/>
    <col min="1283" max="1283" width="15.625" style="161" customWidth="1"/>
    <col min="1284" max="1284" width="50.625" style="161" customWidth="1"/>
    <col min="1285" max="1286" width="9.75" style="161" customWidth="1"/>
    <col min="1287" max="1287" width="10.125" style="161" customWidth="1"/>
    <col min="1288" max="1288" width="11.75" style="161" customWidth="1"/>
    <col min="1289" max="1536" width="9" style="161"/>
    <col min="1537" max="1537" width="3.25" style="161" customWidth="1"/>
    <col min="1538" max="1538" width="30.625" style="161" customWidth="1"/>
    <col min="1539" max="1539" width="15.625" style="161" customWidth="1"/>
    <col min="1540" max="1540" width="50.625" style="161" customWidth="1"/>
    <col min="1541" max="1542" width="9.75" style="161" customWidth="1"/>
    <col min="1543" max="1543" width="10.125" style="161" customWidth="1"/>
    <col min="1544" max="1544" width="11.75" style="161" customWidth="1"/>
    <col min="1545" max="1792" width="9" style="161"/>
    <col min="1793" max="1793" width="3.25" style="161" customWidth="1"/>
    <col min="1794" max="1794" width="30.625" style="161" customWidth="1"/>
    <col min="1795" max="1795" width="15.625" style="161" customWidth="1"/>
    <col min="1796" max="1796" width="50.625" style="161" customWidth="1"/>
    <col min="1797" max="1798" width="9.75" style="161" customWidth="1"/>
    <col min="1799" max="1799" width="10.125" style="161" customWidth="1"/>
    <col min="1800" max="1800" width="11.75" style="161" customWidth="1"/>
    <col min="1801" max="2048" width="9" style="161"/>
    <col min="2049" max="2049" width="3.25" style="161" customWidth="1"/>
    <col min="2050" max="2050" width="30.625" style="161" customWidth="1"/>
    <col min="2051" max="2051" width="15.625" style="161" customWidth="1"/>
    <col min="2052" max="2052" width="50.625" style="161" customWidth="1"/>
    <col min="2053" max="2054" width="9.75" style="161" customWidth="1"/>
    <col min="2055" max="2055" width="10.125" style="161" customWidth="1"/>
    <col min="2056" max="2056" width="11.75" style="161" customWidth="1"/>
    <col min="2057" max="2304" width="9" style="161"/>
    <col min="2305" max="2305" width="3.25" style="161" customWidth="1"/>
    <col min="2306" max="2306" width="30.625" style="161" customWidth="1"/>
    <col min="2307" max="2307" width="15.625" style="161" customWidth="1"/>
    <col min="2308" max="2308" width="50.625" style="161" customWidth="1"/>
    <col min="2309" max="2310" width="9.75" style="161" customWidth="1"/>
    <col min="2311" max="2311" width="10.125" style="161" customWidth="1"/>
    <col min="2312" max="2312" width="11.75" style="161" customWidth="1"/>
    <col min="2313" max="2560" width="9" style="161"/>
    <col min="2561" max="2561" width="3.25" style="161" customWidth="1"/>
    <col min="2562" max="2562" width="30.625" style="161" customWidth="1"/>
    <col min="2563" max="2563" width="15.625" style="161" customWidth="1"/>
    <col min="2564" max="2564" width="50.625" style="161" customWidth="1"/>
    <col min="2565" max="2566" width="9.75" style="161" customWidth="1"/>
    <col min="2567" max="2567" width="10.125" style="161" customWidth="1"/>
    <col min="2568" max="2568" width="11.75" style="161" customWidth="1"/>
    <col min="2569" max="2816" width="9" style="161"/>
    <col min="2817" max="2817" width="3.25" style="161" customWidth="1"/>
    <col min="2818" max="2818" width="30.625" style="161" customWidth="1"/>
    <col min="2819" max="2819" width="15.625" style="161" customWidth="1"/>
    <col min="2820" max="2820" width="50.625" style="161" customWidth="1"/>
    <col min="2821" max="2822" width="9.75" style="161" customWidth="1"/>
    <col min="2823" max="2823" width="10.125" style="161" customWidth="1"/>
    <col min="2824" max="2824" width="11.75" style="161" customWidth="1"/>
    <col min="2825" max="3072" width="9" style="161"/>
    <col min="3073" max="3073" width="3.25" style="161" customWidth="1"/>
    <col min="3074" max="3074" width="30.625" style="161" customWidth="1"/>
    <col min="3075" max="3075" width="15.625" style="161" customWidth="1"/>
    <col min="3076" max="3076" width="50.625" style="161" customWidth="1"/>
    <col min="3077" max="3078" width="9.75" style="161" customWidth="1"/>
    <col min="3079" max="3079" width="10.125" style="161" customWidth="1"/>
    <col min="3080" max="3080" width="11.75" style="161" customWidth="1"/>
    <col min="3081" max="3328" width="9" style="161"/>
    <col min="3329" max="3329" width="3.25" style="161" customWidth="1"/>
    <col min="3330" max="3330" width="30.625" style="161" customWidth="1"/>
    <col min="3331" max="3331" width="15.625" style="161" customWidth="1"/>
    <col min="3332" max="3332" width="50.625" style="161" customWidth="1"/>
    <col min="3333" max="3334" width="9.75" style="161" customWidth="1"/>
    <col min="3335" max="3335" width="10.125" style="161" customWidth="1"/>
    <col min="3336" max="3336" width="11.75" style="161" customWidth="1"/>
    <col min="3337" max="3584" width="9" style="161"/>
    <col min="3585" max="3585" width="3.25" style="161" customWidth="1"/>
    <col min="3586" max="3586" width="30.625" style="161" customWidth="1"/>
    <col min="3587" max="3587" width="15.625" style="161" customWidth="1"/>
    <col min="3588" max="3588" width="50.625" style="161" customWidth="1"/>
    <col min="3589" max="3590" width="9.75" style="161" customWidth="1"/>
    <col min="3591" max="3591" width="10.125" style="161" customWidth="1"/>
    <col min="3592" max="3592" width="11.75" style="161" customWidth="1"/>
    <col min="3593" max="3840" width="9" style="161"/>
    <col min="3841" max="3841" width="3.25" style="161" customWidth="1"/>
    <col min="3842" max="3842" width="30.625" style="161" customWidth="1"/>
    <col min="3843" max="3843" width="15.625" style="161" customWidth="1"/>
    <col min="3844" max="3844" width="50.625" style="161" customWidth="1"/>
    <col min="3845" max="3846" width="9.75" style="161" customWidth="1"/>
    <col min="3847" max="3847" width="10.125" style="161" customWidth="1"/>
    <col min="3848" max="3848" width="11.75" style="161" customWidth="1"/>
    <col min="3849" max="4096" width="9" style="161"/>
    <col min="4097" max="4097" width="3.25" style="161" customWidth="1"/>
    <col min="4098" max="4098" width="30.625" style="161" customWidth="1"/>
    <col min="4099" max="4099" width="15.625" style="161" customWidth="1"/>
    <col min="4100" max="4100" width="50.625" style="161" customWidth="1"/>
    <col min="4101" max="4102" width="9.75" style="161" customWidth="1"/>
    <col min="4103" max="4103" width="10.125" style="161" customWidth="1"/>
    <col min="4104" max="4104" width="11.75" style="161" customWidth="1"/>
    <col min="4105" max="4352" width="9" style="161"/>
    <col min="4353" max="4353" width="3.25" style="161" customWidth="1"/>
    <col min="4354" max="4354" width="30.625" style="161" customWidth="1"/>
    <col min="4355" max="4355" width="15.625" style="161" customWidth="1"/>
    <col min="4356" max="4356" width="50.625" style="161" customWidth="1"/>
    <col min="4357" max="4358" width="9.75" style="161" customWidth="1"/>
    <col min="4359" max="4359" width="10.125" style="161" customWidth="1"/>
    <col min="4360" max="4360" width="11.75" style="161" customWidth="1"/>
    <col min="4361" max="4608" width="9" style="161"/>
    <col min="4609" max="4609" width="3.25" style="161" customWidth="1"/>
    <col min="4610" max="4610" width="30.625" style="161" customWidth="1"/>
    <col min="4611" max="4611" width="15.625" style="161" customWidth="1"/>
    <col min="4612" max="4612" width="50.625" style="161" customWidth="1"/>
    <col min="4613" max="4614" width="9.75" style="161" customWidth="1"/>
    <col min="4615" max="4615" width="10.125" style="161" customWidth="1"/>
    <col min="4616" max="4616" width="11.75" style="161" customWidth="1"/>
    <col min="4617" max="4864" width="9" style="161"/>
    <col min="4865" max="4865" width="3.25" style="161" customWidth="1"/>
    <col min="4866" max="4866" width="30.625" style="161" customWidth="1"/>
    <col min="4867" max="4867" width="15.625" style="161" customWidth="1"/>
    <col min="4868" max="4868" width="50.625" style="161" customWidth="1"/>
    <col min="4869" max="4870" width="9.75" style="161" customWidth="1"/>
    <col min="4871" max="4871" width="10.125" style="161" customWidth="1"/>
    <col min="4872" max="4872" width="11.75" style="161" customWidth="1"/>
    <col min="4873" max="5120" width="9" style="161"/>
    <col min="5121" max="5121" width="3.25" style="161" customWidth="1"/>
    <col min="5122" max="5122" width="30.625" style="161" customWidth="1"/>
    <col min="5123" max="5123" width="15.625" style="161" customWidth="1"/>
    <col min="5124" max="5124" width="50.625" style="161" customWidth="1"/>
    <col min="5125" max="5126" width="9.75" style="161" customWidth="1"/>
    <col min="5127" max="5127" width="10.125" style="161" customWidth="1"/>
    <col min="5128" max="5128" width="11.75" style="161" customWidth="1"/>
    <col min="5129" max="5376" width="9" style="161"/>
    <col min="5377" max="5377" width="3.25" style="161" customWidth="1"/>
    <col min="5378" max="5378" width="30.625" style="161" customWidth="1"/>
    <col min="5379" max="5379" width="15.625" style="161" customWidth="1"/>
    <col min="5380" max="5380" width="50.625" style="161" customWidth="1"/>
    <col min="5381" max="5382" width="9.75" style="161" customWidth="1"/>
    <col min="5383" max="5383" width="10.125" style="161" customWidth="1"/>
    <col min="5384" max="5384" width="11.75" style="161" customWidth="1"/>
    <col min="5385" max="5632" width="9" style="161"/>
    <col min="5633" max="5633" width="3.25" style="161" customWidth="1"/>
    <col min="5634" max="5634" width="30.625" style="161" customWidth="1"/>
    <col min="5635" max="5635" width="15.625" style="161" customWidth="1"/>
    <col min="5636" max="5636" width="50.625" style="161" customWidth="1"/>
    <col min="5637" max="5638" width="9.75" style="161" customWidth="1"/>
    <col min="5639" max="5639" width="10.125" style="161" customWidth="1"/>
    <col min="5640" max="5640" width="11.75" style="161" customWidth="1"/>
    <col min="5641" max="5888" width="9" style="161"/>
    <col min="5889" max="5889" width="3.25" style="161" customWidth="1"/>
    <col min="5890" max="5890" width="30.625" style="161" customWidth="1"/>
    <col min="5891" max="5891" width="15.625" style="161" customWidth="1"/>
    <col min="5892" max="5892" width="50.625" style="161" customWidth="1"/>
    <col min="5893" max="5894" width="9.75" style="161" customWidth="1"/>
    <col min="5895" max="5895" width="10.125" style="161" customWidth="1"/>
    <col min="5896" max="5896" width="11.75" style="161" customWidth="1"/>
    <col min="5897" max="6144" width="9" style="161"/>
    <col min="6145" max="6145" width="3.25" style="161" customWidth="1"/>
    <col min="6146" max="6146" width="30.625" style="161" customWidth="1"/>
    <col min="6147" max="6147" width="15.625" style="161" customWidth="1"/>
    <col min="6148" max="6148" width="50.625" style="161" customWidth="1"/>
    <col min="6149" max="6150" width="9.75" style="161" customWidth="1"/>
    <col min="6151" max="6151" width="10.125" style="161" customWidth="1"/>
    <col min="6152" max="6152" width="11.75" style="161" customWidth="1"/>
    <col min="6153" max="6400" width="9" style="161"/>
    <col min="6401" max="6401" width="3.25" style="161" customWidth="1"/>
    <col min="6402" max="6402" width="30.625" style="161" customWidth="1"/>
    <col min="6403" max="6403" width="15.625" style="161" customWidth="1"/>
    <col min="6404" max="6404" width="50.625" style="161" customWidth="1"/>
    <col min="6405" max="6406" width="9.75" style="161" customWidth="1"/>
    <col min="6407" max="6407" width="10.125" style="161" customWidth="1"/>
    <col min="6408" max="6408" width="11.75" style="161" customWidth="1"/>
    <col min="6409" max="6656" width="9" style="161"/>
    <col min="6657" max="6657" width="3.25" style="161" customWidth="1"/>
    <col min="6658" max="6658" width="30.625" style="161" customWidth="1"/>
    <col min="6659" max="6659" width="15.625" style="161" customWidth="1"/>
    <col min="6660" max="6660" width="50.625" style="161" customWidth="1"/>
    <col min="6661" max="6662" width="9.75" style="161" customWidth="1"/>
    <col min="6663" max="6663" width="10.125" style="161" customWidth="1"/>
    <col min="6664" max="6664" width="11.75" style="161" customWidth="1"/>
    <col min="6665" max="6912" width="9" style="161"/>
    <col min="6913" max="6913" width="3.25" style="161" customWidth="1"/>
    <col min="6914" max="6914" width="30.625" style="161" customWidth="1"/>
    <col min="6915" max="6915" width="15.625" style="161" customWidth="1"/>
    <col min="6916" max="6916" width="50.625" style="161" customWidth="1"/>
    <col min="6917" max="6918" width="9.75" style="161" customWidth="1"/>
    <col min="6919" max="6919" width="10.125" style="161" customWidth="1"/>
    <col min="6920" max="6920" width="11.75" style="161" customWidth="1"/>
    <col min="6921" max="7168" width="9" style="161"/>
    <col min="7169" max="7169" width="3.25" style="161" customWidth="1"/>
    <col min="7170" max="7170" width="30.625" style="161" customWidth="1"/>
    <col min="7171" max="7171" width="15.625" style="161" customWidth="1"/>
    <col min="7172" max="7172" width="50.625" style="161" customWidth="1"/>
    <col min="7173" max="7174" width="9.75" style="161" customWidth="1"/>
    <col min="7175" max="7175" width="10.125" style="161" customWidth="1"/>
    <col min="7176" max="7176" width="11.75" style="161" customWidth="1"/>
    <col min="7177" max="7424" width="9" style="161"/>
    <col min="7425" max="7425" width="3.25" style="161" customWidth="1"/>
    <col min="7426" max="7426" width="30.625" style="161" customWidth="1"/>
    <col min="7427" max="7427" width="15.625" style="161" customWidth="1"/>
    <col min="7428" max="7428" width="50.625" style="161" customWidth="1"/>
    <col min="7429" max="7430" width="9.75" style="161" customWidth="1"/>
    <col min="7431" max="7431" width="10.125" style="161" customWidth="1"/>
    <col min="7432" max="7432" width="11.75" style="161" customWidth="1"/>
    <col min="7433" max="7680" width="9" style="161"/>
    <col min="7681" max="7681" width="3.25" style="161" customWidth="1"/>
    <col min="7682" max="7682" width="30.625" style="161" customWidth="1"/>
    <col min="7683" max="7683" width="15.625" style="161" customWidth="1"/>
    <col min="7684" max="7684" width="50.625" style="161" customWidth="1"/>
    <col min="7685" max="7686" width="9.75" style="161" customWidth="1"/>
    <col min="7687" max="7687" width="10.125" style="161" customWidth="1"/>
    <col min="7688" max="7688" width="11.75" style="161" customWidth="1"/>
    <col min="7689" max="7936" width="9" style="161"/>
    <col min="7937" max="7937" width="3.25" style="161" customWidth="1"/>
    <col min="7938" max="7938" width="30.625" style="161" customWidth="1"/>
    <col min="7939" max="7939" width="15.625" style="161" customWidth="1"/>
    <col min="7940" max="7940" width="50.625" style="161" customWidth="1"/>
    <col min="7941" max="7942" width="9.75" style="161" customWidth="1"/>
    <col min="7943" max="7943" width="10.125" style="161" customWidth="1"/>
    <col min="7944" max="7944" width="11.75" style="161" customWidth="1"/>
    <col min="7945" max="8192" width="9" style="161"/>
    <col min="8193" max="8193" width="3.25" style="161" customWidth="1"/>
    <col min="8194" max="8194" width="30.625" style="161" customWidth="1"/>
    <col min="8195" max="8195" width="15.625" style="161" customWidth="1"/>
    <col min="8196" max="8196" width="50.625" style="161" customWidth="1"/>
    <col min="8197" max="8198" width="9.75" style="161" customWidth="1"/>
    <col min="8199" max="8199" width="10.125" style="161" customWidth="1"/>
    <col min="8200" max="8200" width="11.75" style="161" customWidth="1"/>
    <col min="8201" max="8448" width="9" style="161"/>
    <col min="8449" max="8449" width="3.25" style="161" customWidth="1"/>
    <col min="8450" max="8450" width="30.625" style="161" customWidth="1"/>
    <col min="8451" max="8451" width="15.625" style="161" customWidth="1"/>
    <col min="8452" max="8452" width="50.625" style="161" customWidth="1"/>
    <col min="8453" max="8454" width="9.75" style="161" customWidth="1"/>
    <col min="8455" max="8455" width="10.125" style="161" customWidth="1"/>
    <col min="8456" max="8456" width="11.75" style="161" customWidth="1"/>
    <col min="8457" max="8704" width="9" style="161"/>
    <col min="8705" max="8705" width="3.25" style="161" customWidth="1"/>
    <col min="8706" max="8706" width="30.625" style="161" customWidth="1"/>
    <col min="8707" max="8707" width="15.625" style="161" customWidth="1"/>
    <col min="8708" max="8708" width="50.625" style="161" customWidth="1"/>
    <col min="8709" max="8710" width="9.75" style="161" customWidth="1"/>
    <col min="8711" max="8711" width="10.125" style="161" customWidth="1"/>
    <col min="8712" max="8712" width="11.75" style="161" customWidth="1"/>
    <col min="8713" max="8960" width="9" style="161"/>
    <col min="8961" max="8961" width="3.25" style="161" customWidth="1"/>
    <col min="8962" max="8962" width="30.625" style="161" customWidth="1"/>
    <col min="8963" max="8963" width="15.625" style="161" customWidth="1"/>
    <col min="8964" max="8964" width="50.625" style="161" customWidth="1"/>
    <col min="8965" max="8966" width="9.75" style="161" customWidth="1"/>
    <col min="8967" max="8967" width="10.125" style="161" customWidth="1"/>
    <col min="8968" max="8968" width="11.75" style="161" customWidth="1"/>
    <col min="8969" max="9216" width="9" style="161"/>
    <col min="9217" max="9217" width="3.25" style="161" customWidth="1"/>
    <col min="9218" max="9218" width="30.625" style="161" customWidth="1"/>
    <col min="9219" max="9219" width="15.625" style="161" customWidth="1"/>
    <col min="9220" max="9220" width="50.625" style="161" customWidth="1"/>
    <col min="9221" max="9222" width="9.75" style="161" customWidth="1"/>
    <col min="9223" max="9223" width="10.125" style="161" customWidth="1"/>
    <col min="9224" max="9224" width="11.75" style="161" customWidth="1"/>
    <col min="9225" max="9472" width="9" style="161"/>
    <col min="9473" max="9473" width="3.25" style="161" customWidth="1"/>
    <col min="9474" max="9474" width="30.625" style="161" customWidth="1"/>
    <col min="9475" max="9475" width="15.625" style="161" customWidth="1"/>
    <col min="9476" max="9476" width="50.625" style="161" customWidth="1"/>
    <col min="9477" max="9478" width="9.75" style="161" customWidth="1"/>
    <col min="9479" max="9479" width="10.125" style="161" customWidth="1"/>
    <col min="9480" max="9480" width="11.75" style="161" customWidth="1"/>
    <col min="9481" max="9728" width="9" style="161"/>
    <col min="9729" max="9729" width="3.25" style="161" customWidth="1"/>
    <col min="9730" max="9730" width="30.625" style="161" customWidth="1"/>
    <col min="9731" max="9731" width="15.625" style="161" customWidth="1"/>
    <col min="9732" max="9732" width="50.625" style="161" customWidth="1"/>
    <col min="9733" max="9734" width="9.75" style="161" customWidth="1"/>
    <col min="9735" max="9735" width="10.125" style="161" customWidth="1"/>
    <col min="9736" max="9736" width="11.75" style="161" customWidth="1"/>
    <col min="9737" max="9984" width="9" style="161"/>
    <col min="9985" max="9985" width="3.25" style="161" customWidth="1"/>
    <col min="9986" max="9986" width="30.625" style="161" customWidth="1"/>
    <col min="9987" max="9987" width="15.625" style="161" customWidth="1"/>
    <col min="9988" max="9988" width="50.625" style="161" customWidth="1"/>
    <col min="9989" max="9990" width="9.75" style="161" customWidth="1"/>
    <col min="9991" max="9991" width="10.125" style="161" customWidth="1"/>
    <col min="9992" max="9992" width="11.75" style="161" customWidth="1"/>
    <col min="9993" max="10240" width="9" style="161"/>
    <col min="10241" max="10241" width="3.25" style="161" customWidth="1"/>
    <col min="10242" max="10242" width="30.625" style="161" customWidth="1"/>
    <col min="10243" max="10243" width="15.625" style="161" customWidth="1"/>
    <col min="10244" max="10244" width="50.625" style="161" customWidth="1"/>
    <col min="10245" max="10246" width="9.75" style="161" customWidth="1"/>
    <col min="10247" max="10247" width="10.125" style="161" customWidth="1"/>
    <col min="10248" max="10248" width="11.75" style="161" customWidth="1"/>
    <col min="10249" max="10496" width="9" style="161"/>
    <col min="10497" max="10497" width="3.25" style="161" customWidth="1"/>
    <col min="10498" max="10498" width="30.625" style="161" customWidth="1"/>
    <col min="10499" max="10499" width="15.625" style="161" customWidth="1"/>
    <col min="10500" max="10500" width="50.625" style="161" customWidth="1"/>
    <col min="10501" max="10502" width="9.75" style="161" customWidth="1"/>
    <col min="10503" max="10503" width="10.125" style="161" customWidth="1"/>
    <col min="10504" max="10504" width="11.75" style="161" customWidth="1"/>
    <col min="10505" max="10752" width="9" style="161"/>
    <col min="10753" max="10753" width="3.25" style="161" customWidth="1"/>
    <col min="10754" max="10754" width="30.625" style="161" customWidth="1"/>
    <col min="10755" max="10755" width="15.625" style="161" customWidth="1"/>
    <col min="10756" max="10756" width="50.625" style="161" customWidth="1"/>
    <col min="10757" max="10758" width="9.75" style="161" customWidth="1"/>
    <col min="10759" max="10759" width="10.125" style="161" customWidth="1"/>
    <col min="10760" max="10760" width="11.75" style="161" customWidth="1"/>
    <col min="10761" max="11008" width="9" style="161"/>
    <col min="11009" max="11009" width="3.25" style="161" customWidth="1"/>
    <col min="11010" max="11010" width="30.625" style="161" customWidth="1"/>
    <col min="11011" max="11011" width="15.625" style="161" customWidth="1"/>
    <col min="11012" max="11012" width="50.625" style="161" customWidth="1"/>
    <col min="11013" max="11014" width="9.75" style="161" customWidth="1"/>
    <col min="11015" max="11015" width="10.125" style="161" customWidth="1"/>
    <col min="11016" max="11016" width="11.75" style="161" customWidth="1"/>
    <col min="11017" max="11264" width="9" style="161"/>
    <col min="11265" max="11265" width="3.25" style="161" customWidth="1"/>
    <col min="11266" max="11266" width="30.625" style="161" customWidth="1"/>
    <col min="11267" max="11267" width="15.625" style="161" customWidth="1"/>
    <col min="11268" max="11268" width="50.625" style="161" customWidth="1"/>
    <col min="11269" max="11270" width="9.75" style="161" customWidth="1"/>
    <col min="11271" max="11271" width="10.125" style="161" customWidth="1"/>
    <col min="11272" max="11272" width="11.75" style="161" customWidth="1"/>
    <col min="11273" max="11520" width="9" style="161"/>
    <col min="11521" max="11521" width="3.25" style="161" customWidth="1"/>
    <col min="11522" max="11522" width="30.625" style="161" customWidth="1"/>
    <col min="11523" max="11523" width="15.625" style="161" customWidth="1"/>
    <col min="11524" max="11524" width="50.625" style="161" customWidth="1"/>
    <col min="11525" max="11526" width="9.75" style="161" customWidth="1"/>
    <col min="11527" max="11527" width="10.125" style="161" customWidth="1"/>
    <col min="11528" max="11528" width="11.75" style="161" customWidth="1"/>
    <col min="11529" max="11776" width="9" style="161"/>
    <col min="11777" max="11777" width="3.25" style="161" customWidth="1"/>
    <col min="11778" max="11778" width="30.625" style="161" customWidth="1"/>
    <col min="11779" max="11779" width="15.625" style="161" customWidth="1"/>
    <col min="11780" max="11780" width="50.625" style="161" customWidth="1"/>
    <col min="11781" max="11782" width="9.75" style="161" customWidth="1"/>
    <col min="11783" max="11783" width="10.125" style="161" customWidth="1"/>
    <col min="11784" max="11784" width="11.75" style="161" customWidth="1"/>
    <col min="11785" max="12032" width="9" style="161"/>
    <col min="12033" max="12033" width="3.25" style="161" customWidth="1"/>
    <col min="12034" max="12034" width="30.625" style="161" customWidth="1"/>
    <col min="12035" max="12035" width="15.625" style="161" customWidth="1"/>
    <col min="12036" max="12036" width="50.625" style="161" customWidth="1"/>
    <col min="12037" max="12038" width="9.75" style="161" customWidth="1"/>
    <col min="12039" max="12039" width="10.125" style="161" customWidth="1"/>
    <col min="12040" max="12040" width="11.75" style="161" customWidth="1"/>
    <col min="12041" max="12288" width="9" style="161"/>
    <col min="12289" max="12289" width="3.25" style="161" customWidth="1"/>
    <col min="12290" max="12290" width="30.625" style="161" customWidth="1"/>
    <col min="12291" max="12291" width="15.625" style="161" customWidth="1"/>
    <col min="12292" max="12292" width="50.625" style="161" customWidth="1"/>
    <col min="12293" max="12294" width="9.75" style="161" customWidth="1"/>
    <col min="12295" max="12295" width="10.125" style="161" customWidth="1"/>
    <col min="12296" max="12296" width="11.75" style="161" customWidth="1"/>
    <col min="12297" max="12544" width="9" style="161"/>
    <col min="12545" max="12545" width="3.25" style="161" customWidth="1"/>
    <col min="12546" max="12546" width="30.625" style="161" customWidth="1"/>
    <col min="12547" max="12547" width="15.625" style="161" customWidth="1"/>
    <col min="12548" max="12548" width="50.625" style="161" customWidth="1"/>
    <col min="12549" max="12550" width="9.75" style="161" customWidth="1"/>
    <col min="12551" max="12551" width="10.125" style="161" customWidth="1"/>
    <col min="12552" max="12552" width="11.75" style="161" customWidth="1"/>
    <col min="12553" max="12800" width="9" style="161"/>
    <col min="12801" max="12801" width="3.25" style="161" customWidth="1"/>
    <col min="12802" max="12802" width="30.625" style="161" customWidth="1"/>
    <col min="12803" max="12803" width="15.625" style="161" customWidth="1"/>
    <col min="12804" max="12804" width="50.625" style="161" customWidth="1"/>
    <col min="12805" max="12806" width="9.75" style="161" customWidth="1"/>
    <col min="12807" max="12807" width="10.125" style="161" customWidth="1"/>
    <col min="12808" max="12808" width="11.75" style="161" customWidth="1"/>
    <col min="12809" max="13056" width="9" style="161"/>
    <col min="13057" max="13057" width="3.25" style="161" customWidth="1"/>
    <col min="13058" max="13058" width="30.625" style="161" customWidth="1"/>
    <col min="13059" max="13059" width="15.625" style="161" customWidth="1"/>
    <col min="13060" max="13060" width="50.625" style="161" customWidth="1"/>
    <col min="13061" max="13062" width="9.75" style="161" customWidth="1"/>
    <col min="13063" max="13063" width="10.125" style="161" customWidth="1"/>
    <col min="13064" max="13064" width="11.75" style="161" customWidth="1"/>
    <col min="13065" max="13312" width="9" style="161"/>
    <col min="13313" max="13313" width="3.25" style="161" customWidth="1"/>
    <col min="13314" max="13314" width="30.625" style="161" customWidth="1"/>
    <col min="13315" max="13315" width="15.625" style="161" customWidth="1"/>
    <col min="13316" max="13316" width="50.625" style="161" customWidth="1"/>
    <col min="13317" max="13318" width="9.75" style="161" customWidth="1"/>
    <col min="13319" max="13319" width="10.125" style="161" customWidth="1"/>
    <col min="13320" max="13320" width="11.75" style="161" customWidth="1"/>
    <col min="13321" max="13568" width="9" style="161"/>
    <col min="13569" max="13569" width="3.25" style="161" customWidth="1"/>
    <col min="13570" max="13570" width="30.625" style="161" customWidth="1"/>
    <col min="13571" max="13571" width="15.625" style="161" customWidth="1"/>
    <col min="13572" max="13572" width="50.625" style="161" customWidth="1"/>
    <col min="13573" max="13574" width="9.75" style="161" customWidth="1"/>
    <col min="13575" max="13575" width="10.125" style="161" customWidth="1"/>
    <col min="13576" max="13576" width="11.75" style="161" customWidth="1"/>
    <col min="13577" max="13824" width="9" style="161"/>
    <col min="13825" max="13825" width="3.25" style="161" customWidth="1"/>
    <col min="13826" max="13826" width="30.625" style="161" customWidth="1"/>
    <col min="13827" max="13827" width="15.625" style="161" customWidth="1"/>
    <col min="13828" max="13828" width="50.625" style="161" customWidth="1"/>
    <col min="13829" max="13830" width="9.75" style="161" customWidth="1"/>
    <col min="13831" max="13831" width="10.125" style="161" customWidth="1"/>
    <col min="13832" max="13832" width="11.75" style="161" customWidth="1"/>
    <col min="13833" max="14080" width="9" style="161"/>
    <col min="14081" max="14081" width="3.25" style="161" customWidth="1"/>
    <col min="14082" max="14082" width="30.625" style="161" customWidth="1"/>
    <col min="14083" max="14083" width="15.625" style="161" customWidth="1"/>
    <col min="14084" max="14084" width="50.625" style="161" customWidth="1"/>
    <col min="14085" max="14086" width="9.75" style="161" customWidth="1"/>
    <col min="14087" max="14087" width="10.125" style="161" customWidth="1"/>
    <col min="14088" max="14088" width="11.75" style="161" customWidth="1"/>
    <col min="14089" max="14336" width="9" style="161"/>
    <col min="14337" max="14337" width="3.25" style="161" customWidth="1"/>
    <col min="14338" max="14338" width="30.625" style="161" customWidth="1"/>
    <col min="14339" max="14339" width="15.625" style="161" customWidth="1"/>
    <col min="14340" max="14340" width="50.625" style="161" customWidth="1"/>
    <col min="14341" max="14342" width="9.75" style="161" customWidth="1"/>
    <col min="14343" max="14343" width="10.125" style="161" customWidth="1"/>
    <col min="14344" max="14344" width="11.75" style="161" customWidth="1"/>
    <col min="14345" max="14592" width="9" style="161"/>
    <col min="14593" max="14593" width="3.25" style="161" customWidth="1"/>
    <col min="14594" max="14594" width="30.625" style="161" customWidth="1"/>
    <col min="14595" max="14595" width="15.625" style="161" customWidth="1"/>
    <col min="14596" max="14596" width="50.625" style="161" customWidth="1"/>
    <col min="14597" max="14598" width="9.75" style="161" customWidth="1"/>
    <col min="14599" max="14599" width="10.125" style="161" customWidth="1"/>
    <col min="14600" max="14600" width="11.75" style="161" customWidth="1"/>
    <col min="14601" max="14848" width="9" style="161"/>
    <col min="14849" max="14849" width="3.25" style="161" customWidth="1"/>
    <col min="14850" max="14850" width="30.625" style="161" customWidth="1"/>
    <col min="14851" max="14851" width="15.625" style="161" customWidth="1"/>
    <col min="14852" max="14852" width="50.625" style="161" customWidth="1"/>
    <col min="14853" max="14854" width="9.75" style="161" customWidth="1"/>
    <col min="14855" max="14855" width="10.125" style="161" customWidth="1"/>
    <col min="14856" max="14856" width="11.75" style="161" customWidth="1"/>
    <col min="14857" max="15104" width="9" style="161"/>
    <col min="15105" max="15105" width="3.25" style="161" customWidth="1"/>
    <col min="15106" max="15106" width="30.625" style="161" customWidth="1"/>
    <col min="15107" max="15107" width="15.625" style="161" customWidth="1"/>
    <col min="15108" max="15108" width="50.625" style="161" customWidth="1"/>
    <col min="15109" max="15110" width="9.75" style="161" customWidth="1"/>
    <col min="15111" max="15111" width="10.125" style="161" customWidth="1"/>
    <col min="15112" max="15112" width="11.75" style="161" customWidth="1"/>
    <col min="15113" max="15360" width="9" style="161"/>
    <col min="15361" max="15361" width="3.25" style="161" customWidth="1"/>
    <col min="15362" max="15362" width="30.625" style="161" customWidth="1"/>
    <col min="15363" max="15363" width="15.625" style="161" customWidth="1"/>
    <col min="15364" max="15364" width="50.625" style="161" customWidth="1"/>
    <col min="15365" max="15366" width="9.75" style="161" customWidth="1"/>
    <col min="15367" max="15367" width="10.125" style="161" customWidth="1"/>
    <col min="15368" max="15368" width="11.75" style="161" customWidth="1"/>
    <col min="15369" max="15616" width="9" style="161"/>
    <col min="15617" max="15617" width="3.25" style="161" customWidth="1"/>
    <col min="15618" max="15618" width="30.625" style="161" customWidth="1"/>
    <col min="15619" max="15619" width="15.625" style="161" customWidth="1"/>
    <col min="15620" max="15620" width="50.625" style="161" customWidth="1"/>
    <col min="15621" max="15622" width="9.75" style="161" customWidth="1"/>
    <col min="15623" max="15623" width="10.125" style="161" customWidth="1"/>
    <col min="15624" max="15624" width="11.75" style="161" customWidth="1"/>
    <col min="15625" max="15872" width="9" style="161"/>
    <col min="15873" max="15873" width="3.25" style="161" customWidth="1"/>
    <col min="15874" max="15874" width="30.625" style="161" customWidth="1"/>
    <col min="15875" max="15875" width="15.625" style="161" customWidth="1"/>
    <col min="15876" max="15876" width="50.625" style="161" customWidth="1"/>
    <col min="15877" max="15878" width="9.75" style="161" customWidth="1"/>
    <col min="15879" max="15879" width="10.125" style="161" customWidth="1"/>
    <col min="15880" max="15880" width="11.75" style="161" customWidth="1"/>
    <col min="15881" max="16128" width="9" style="161"/>
    <col min="16129" max="16129" width="3.25" style="161" customWidth="1"/>
    <col min="16130" max="16130" width="30.625" style="161" customWidth="1"/>
    <col min="16131" max="16131" width="15.625" style="161" customWidth="1"/>
    <col min="16132" max="16132" width="50.625" style="161" customWidth="1"/>
    <col min="16133" max="16134" width="9.75" style="161" customWidth="1"/>
    <col min="16135" max="16135" width="10.125" style="161" customWidth="1"/>
    <col min="16136" max="16136" width="11.75" style="161" customWidth="1"/>
    <col min="16137" max="16384" width="9" style="161"/>
  </cols>
  <sheetData>
    <row r="1" spans="1:4" ht="22.5" customHeight="1"/>
    <row r="2" spans="1:4" ht="22.5" customHeight="1">
      <c r="B2" s="164"/>
      <c r="C2" s="164"/>
      <c r="D2" s="164"/>
    </row>
    <row r="3" spans="1:4" ht="18.75">
      <c r="A3" s="164"/>
      <c r="B3" s="159" t="s">
        <v>303</v>
      </c>
      <c r="C3" s="166"/>
      <c r="D3" s="164"/>
    </row>
    <row r="4" spans="1:4" ht="22.5" customHeight="1">
      <c r="A4" s="164"/>
      <c r="B4" s="159"/>
      <c r="C4" s="166"/>
      <c r="D4" s="164"/>
    </row>
    <row r="5" spans="1:4" ht="24.75" customHeight="1">
      <c r="A5" s="164"/>
      <c r="B5" s="160" t="s">
        <v>304</v>
      </c>
      <c r="C5" s="191"/>
      <c r="D5" s="1"/>
    </row>
    <row r="6" spans="1:4" ht="22.5" customHeight="1">
      <c r="B6" s="160" t="s">
        <v>305</v>
      </c>
      <c r="C6" s="164"/>
      <c r="D6" s="1"/>
    </row>
    <row r="7" spans="1:4" ht="22.5" customHeight="1">
      <c r="B7" s="160"/>
      <c r="C7" s="164"/>
      <c r="D7" s="150"/>
    </row>
    <row r="8" spans="1:4" ht="22.5" customHeight="1">
      <c r="B8" s="185"/>
      <c r="C8" s="162"/>
      <c r="D8" s="186"/>
    </row>
    <row r="9" spans="1:4" ht="22.5" customHeight="1">
      <c r="B9" s="187"/>
      <c r="C9" s="164"/>
      <c r="D9" s="188"/>
    </row>
    <row r="10" spans="1:4" ht="22.5" customHeight="1">
      <c r="B10" s="187"/>
      <c r="C10" s="164"/>
      <c r="D10" s="188"/>
    </row>
    <row r="11" spans="1:4" ht="22.5" customHeight="1">
      <c r="B11" s="187"/>
      <c r="C11" s="164"/>
      <c r="D11" s="188"/>
    </row>
    <row r="12" spans="1:4" ht="22.5" customHeight="1">
      <c r="B12" s="187"/>
      <c r="C12" s="164"/>
      <c r="D12" s="188"/>
    </row>
    <row r="13" spans="1:4" ht="22.5" customHeight="1">
      <c r="B13" s="187"/>
      <c r="C13" s="164"/>
      <c r="D13" s="188"/>
    </row>
    <row r="14" spans="1:4" ht="22.5" customHeight="1">
      <c r="B14" s="187"/>
      <c r="C14" s="164"/>
      <c r="D14" s="188"/>
    </row>
    <row r="15" spans="1:4" ht="22.5" customHeight="1">
      <c r="B15" s="187"/>
      <c r="C15" s="164"/>
      <c r="D15" s="188"/>
    </row>
    <row r="16" spans="1:4" ht="22.5" customHeight="1">
      <c r="B16" s="187"/>
      <c r="C16" s="164"/>
      <c r="D16" s="188"/>
    </row>
    <row r="17" spans="2:4" ht="22.5" customHeight="1">
      <c r="B17" s="187"/>
      <c r="C17" s="164"/>
      <c r="D17" s="188"/>
    </row>
    <row r="18" spans="2:4" ht="22.5" customHeight="1">
      <c r="B18" s="187"/>
      <c r="C18" s="164"/>
      <c r="D18" s="188"/>
    </row>
    <row r="19" spans="2:4" ht="22.5" customHeight="1">
      <c r="B19" s="187"/>
      <c r="C19" s="164"/>
      <c r="D19" s="188"/>
    </row>
    <row r="20" spans="2:4" ht="22.5" customHeight="1">
      <c r="B20" s="187"/>
      <c r="C20" s="164"/>
      <c r="D20" s="188"/>
    </row>
    <row r="21" spans="2:4" ht="22.5" customHeight="1">
      <c r="B21" s="187"/>
      <c r="C21" s="164"/>
      <c r="D21" s="188"/>
    </row>
    <row r="22" spans="2:4" ht="22.5" customHeight="1">
      <c r="B22" s="187"/>
      <c r="C22" s="164"/>
      <c r="D22" s="188"/>
    </row>
    <row r="23" spans="2:4" ht="22.5" customHeight="1">
      <c r="B23" s="187"/>
      <c r="C23" s="164"/>
      <c r="D23" s="188"/>
    </row>
    <row r="24" spans="2:4" ht="22.5" customHeight="1">
      <c r="B24" s="187"/>
      <c r="C24" s="164"/>
      <c r="D24" s="188"/>
    </row>
    <row r="25" spans="2:4" ht="22.5" customHeight="1">
      <c r="B25" s="187"/>
      <c r="C25" s="164"/>
      <c r="D25" s="188"/>
    </row>
    <row r="26" spans="2:4" ht="22.5" customHeight="1">
      <c r="B26" s="187"/>
      <c r="C26" s="164"/>
      <c r="D26" s="188"/>
    </row>
    <row r="27" spans="2:4" ht="22.5" customHeight="1">
      <c r="B27" s="187"/>
      <c r="C27" s="164"/>
      <c r="D27" s="188"/>
    </row>
    <row r="28" spans="2:4" ht="22.5" customHeight="1">
      <c r="B28" s="187"/>
      <c r="C28" s="164"/>
      <c r="D28" s="188"/>
    </row>
    <row r="29" spans="2:4" ht="22.5" customHeight="1">
      <c r="B29" s="187"/>
      <c r="C29" s="164"/>
      <c r="D29" s="188"/>
    </row>
    <row r="30" spans="2:4" ht="22.5" customHeight="1">
      <c r="B30" s="187"/>
      <c r="C30" s="164"/>
      <c r="D30" s="188"/>
    </row>
    <row r="31" spans="2:4" ht="22.5" customHeight="1">
      <c r="B31" s="187"/>
      <c r="C31" s="164"/>
      <c r="D31" s="188"/>
    </row>
    <row r="32" spans="2:4" ht="22.5" customHeight="1">
      <c r="B32" s="187"/>
      <c r="C32" s="164"/>
      <c r="D32" s="188"/>
    </row>
    <row r="33" spans="1:7" ht="22.5" customHeight="1">
      <c r="B33" s="187"/>
      <c r="C33" s="164"/>
      <c r="D33" s="188"/>
    </row>
    <row r="34" spans="1:7" ht="21" customHeight="1">
      <c r="B34" s="187"/>
      <c r="C34" s="164"/>
      <c r="D34" s="188"/>
    </row>
    <row r="35" spans="1:7" ht="22.5" customHeight="1">
      <c r="B35" s="187"/>
      <c r="C35" s="164"/>
      <c r="D35" s="188"/>
    </row>
    <row r="36" spans="1:7" ht="22.5" customHeight="1">
      <c r="B36" s="187"/>
      <c r="C36" s="164"/>
      <c r="D36" s="188"/>
    </row>
    <row r="37" spans="1:7" customFormat="1" ht="21" customHeight="1">
      <c r="A37" s="161"/>
      <c r="B37" s="163"/>
      <c r="C37" s="164"/>
      <c r="D37" s="165"/>
      <c r="E37" s="161"/>
      <c r="G37" s="161"/>
    </row>
    <row r="38" spans="1:7" customFormat="1" ht="23.25" customHeight="1">
      <c r="A38" s="161"/>
      <c r="B38" s="174"/>
      <c r="C38" s="168"/>
      <c r="D38" s="175"/>
      <c r="E38" s="161"/>
      <c r="G38" s="161"/>
    </row>
    <row r="39" spans="1:7" customFormat="1" ht="21.75" customHeight="1">
      <c r="A39" s="154" t="s">
        <v>306</v>
      </c>
      <c r="B39" s="11"/>
      <c r="C39" s="304"/>
      <c r="D39" s="304"/>
      <c r="E39" s="161"/>
      <c r="G39" s="161"/>
    </row>
    <row r="40" spans="1:7" customFormat="1" ht="23.25" customHeight="1">
      <c r="A40" s="161"/>
      <c r="B40" s="161"/>
      <c r="C40" s="161"/>
      <c r="D40" s="14" t="str">
        <f>様式7!$F$4</f>
        <v>○○○○○○○○○○○ＥＳＣＯ事業</v>
      </c>
      <c r="E40" s="161"/>
      <c r="G40" s="161"/>
    </row>
    <row r="41" spans="1:7" ht="23.25" customHeight="1"/>
    <row r="42" spans="1:7">
      <c r="D42" s="190"/>
    </row>
  </sheetData>
  <phoneticPr fontId="5"/>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G44"/>
  <sheetViews>
    <sheetView view="pageBreakPreview" zoomScaleNormal="100" zoomScaleSheetLayoutView="100" workbookViewId="0">
      <selection activeCell="D40" sqref="D40"/>
    </sheetView>
  </sheetViews>
  <sheetFormatPr defaultRowHeight="13.5"/>
  <cols>
    <col min="1" max="1" width="3.25" style="161" customWidth="1"/>
    <col min="2" max="2" width="30.625" style="161" customWidth="1"/>
    <col min="3" max="3" width="15.625" style="161" customWidth="1"/>
    <col min="4" max="4" width="50.625" style="161" customWidth="1"/>
    <col min="5" max="6" width="9.75" style="161" customWidth="1"/>
    <col min="7" max="7" width="10.125" style="161" customWidth="1"/>
    <col min="8" max="8" width="11.75" style="161" customWidth="1"/>
    <col min="9" max="256" width="9" style="161"/>
    <col min="257" max="257" width="3.25" style="161" customWidth="1"/>
    <col min="258" max="258" width="30.625" style="161" customWidth="1"/>
    <col min="259" max="259" width="15.625" style="161" customWidth="1"/>
    <col min="260" max="260" width="50.625" style="161" customWidth="1"/>
    <col min="261" max="262" width="9.75" style="161" customWidth="1"/>
    <col min="263" max="263" width="10.125" style="161" customWidth="1"/>
    <col min="264" max="264" width="11.75" style="161" customWidth="1"/>
    <col min="265" max="512" width="9" style="161"/>
    <col min="513" max="513" width="3.25" style="161" customWidth="1"/>
    <col min="514" max="514" width="30.625" style="161" customWidth="1"/>
    <col min="515" max="515" width="15.625" style="161" customWidth="1"/>
    <col min="516" max="516" width="50.625" style="161" customWidth="1"/>
    <col min="517" max="518" width="9.75" style="161" customWidth="1"/>
    <col min="519" max="519" width="10.125" style="161" customWidth="1"/>
    <col min="520" max="520" width="11.75" style="161" customWidth="1"/>
    <col min="521" max="768" width="9" style="161"/>
    <col min="769" max="769" width="3.25" style="161" customWidth="1"/>
    <col min="770" max="770" width="30.625" style="161" customWidth="1"/>
    <col min="771" max="771" width="15.625" style="161" customWidth="1"/>
    <col min="772" max="772" width="50.625" style="161" customWidth="1"/>
    <col min="773" max="774" width="9.75" style="161" customWidth="1"/>
    <col min="775" max="775" width="10.125" style="161" customWidth="1"/>
    <col min="776" max="776" width="11.75" style="161" customWidth="1"/>
    <col min="777" max="1024" width="9" style="161"/>
    <col min="1025" max="1025" width="3.25" style="161" customWidth="1"/>
    <col min="1026" max="1026" width="30.625" style="161" customWidth="1"/>
    <col min="1027" max="1027" width="15.625" style="161" customWidth="1"/>
    <col min="1028" max="1028" width="50.625" style="161" customWidth="1"/>
    <col min="1029" max="1030" width="9.75" style="161" customWidth="1"/>
    <col min="1031" max="1031" width="10.125" style="161" customWidth="1"/>
    <col min="1032" max="1032" width="11.75" style="161" customWidth="1"/>
    <col min="1033" max="1280" width="9" style="161"/>
    <col min="1281" max="1281" width="3.25" style="161" customWidth="1"/>
    <col min="1282" max="1282" width="30.625" style="161" customWidth="1"/>
    <col min="1283" max="1283" width="15.625" style="161" customWidth="1"/>
    <col min="1284" max="1284" width="50.625" style="161" customWidth="1"/>
    <col min="1285" max="1286" width="9.75" style="161" customWidth="1"/>
    <col min="1287" max="1287" width="10.125" style="161" customWidth="1"/>
    <col min="1288" max="1288" width="11.75" style="161" customWidth="1"/>
    <col min="1289" max="1536" width="9" style="161"/>
    <col min="1537" max="1537" width="3.25" style="161" customWidth="1"/>
    <col min="1538" max="1538" width="30.625" style="161" customWidth="1"/>
    <col min="1539" max="1539" width="15.625" style="161" customWidth="1"/>
    <col min="1540" max="1540" width="50.625" style="161" customWidth="1"/>
    <col min="1541" max="1542" width="9.75" style="161" customWidth="1"/>
    <col min="1543" max="1543" width="10.125" style="161" customWidth="1"/>
    <col min="1544" max="1544" width="11.75" style="161" customWidth="1"/>
    <col min="1545" max="1792" width="9" style="161"/>
    <col min="1793" max="1793" width="3.25" style="161" customWidth="1"/>
    <col min="1794" max="1794" width="30.625" style="161" customWidth="1"/>
    <col min="1795" max="1795" width="15.625" style="161" customWidth="1"/>
    <col min="1796" max="1796" width="50.625" style="161" customWidth="1"/>
    <col min="1797" max="1798" width="9.75" style="161" customWidth="1"/>
    <col min="1799" max="1799" width="10.125" style="161" customWidth="1"/>
    <col min="1800" max="1800" width="11.75" style="161" customWidth="1"/>
    <col min="1801" max="2048" width="9" style="161"/>
    <col min="2049" max="2049" width="3.25" style="161" customWidth="1"/>
    <col min="2050" max="2050" width="30.625" style="161" customWidth="1"/>
    <col min="2051" max="2051" width="15.625" style="161" customWidth="1"/>
    <col min="2052" max="2052" width="50.625" style="161" customWidth="1"/>
    <col min="2053" max="2054" width="9.75" style="161" customWidth="1"/>
    <col min="2055" max="2055" width="10.125" style="161" customWidth="1"/>
    <col min="2056" max="2056" width="11.75" style="161" customWidth="1"/>
    <col min="2057" max="2304" width="9" style="161"/>
    <col min="2305" max="2305" width="3.25" style="161" customWidth="1"/>
    <col min="2306" max="2306" width="30.625" style="161" customWidth="1"/>
    <col min="2307" max="2307" width="15.625" style="161" customWidth="1"/>
    <col min="2308" max="2308" width="50.625" style="161" customWidth="1"/>
    <col min="2309" max="2310" width="9.75" style="161" customWidth="1"/>
    <col min="2311" max="2311" width="10.125" style="161" customWidth="1"/>
    <col min="2312" max="2312" width="11.75" style="161" customWidth="1"/>
    <col min="2313" max="2560" width="9" style="161"/>
    <col min="2561" max="2561" width="3.25" style="161" customWidth="1"/>
    <col min="2562" max="2562" width="30.625" style="161" customWidth="1"/>
    <col min="2563" max="2563" width="15.625" style="161" customWidth="1"/>
    <col min="2564" max="2564" width="50.625" style="161" customWidth="1"/>
    <col min="2565" max="2566" width="9.75" style="161" customWidth="1"/>
    <col min="2567" max="2567" width="10.125" style="161" customWidth="1"/>
    <col min="2568" max="2568" width="11.75" style="161" customWidth="1"/>
    <col min="2569" max="2816" width="9" style="161"/>
    <col min="2817" max="2817" width="3.25" style="161" customWidth="1"/>
    <col min="2818" max="2818" width="30.625" style="161" customWidth="1"/>
    <col min="2819" max="2819" width="15.625" style="161" customWidth="1"/>
    <col min="2820" max="2820" width="50.625" style="161" customWidth="1"/>
    <col min="2821" max="2822" width="9.75" style="161" customWidth="1"/>
    <col min="2823" max="2823" width="10.125" style="161" customWidth="1"/>
    <col min="2824" max="2824" width="11.75" style="161" customWidth="1"/>
    <col min="2825" max="3072" width="9" style="161"/>
    <col min="3073" max="3073" width="3.25" style="161" customWidth="1"/>
    <col min="3074" max="3074" width="30.625" style="161" customWidth="1"/>
    <col min="3075" max="3075" width="15.625" style="161" customWidth="1"/>
    <col min="3076" max="3076" width="50.625" style="161" customWidth="1"/>
    <col min="3077" max="3078" width="9.75" style="161" customWidth="1"/>
    <col min="3079" max="3079" width="10.125" style="161" customWidth="1"/>
    <col min="3080" max="3080" width="11.75" style="161" customWidth="1"/>
    <col min="3081" max="3328" width="9" style="161"/>
    <col min="3329" max="3329" width="3.25" style="161" customWidth="1"/>
    <col min="3330" max="3330" width="30.625" style="161" customWidth="1"/>
    <col min="3331" max="3331" width="15.625" style="161" customWidth="1"/>
    <col min="3332" max="3332" width="50.625" style="161" customWidth="1"/>
    <col min="3333" max="3334" width="9.75" style="161" customWidth="1"/>
    <col min="3335" max="3335" width="10.125" style="161" customWidth="1"/>
    <col min="3336" max="3336" width="11.75" style="161" customWidth="1"/>
    <col min="3337" max="3584" width="9" style="161"/>
    <col min="3585" max="3585" width="3.25" style="161" customWidth="1"/>
    <col min="3586" max="3586" width="30.625" style="161" customWidth="1"/>
    <col min="3587" max="3587" width="15.625" style="161" customWidth="1"/>
    <col min="3588" max="3588" width="50.625" style="161" customWidth="1"/>
    <col min="3589" max="3590" width="9.75" style="161" customWidth="1"/>
    <col min="3591" max="3591" width="10.125" style="161" customWidth="1"/>
    <col min="3592" max="3592" width="11.75" style="161" customWidth="1"/>
    <col min="3593" max="3840" width="9" style="161"/>
    <col min="3841" max="3841" width="3.25" style="161" customWidth="1"/>
    <col min="3842" max="3842" width="30.625" style="161" customWidth="1"/>
    <col min="3843" max="3843" width="15.625" style="161" customWidth="1"/>
    <col min="3844" max="3844" width="50.625" style="161" customWidth="1"/>
    <col min="3845" max="3846" width="9.75" style="161" customWidth="1"/>
    <col min="3847" max="3847" width="10.125" style="161" customWidth="1"/>
    <col min="3848" max="3848" width="11.75" style="161" customWidth="1"/>
    <col min="3849" max="4096" width="9" style="161"/>
    <col min="4097" max="4097" width="3.25" style="161" customWidth="1"/>
    <col min="4098" max="4098" width="30.625" style="161" customWidth="1"/>
    <col min="4099" max="4099" width="15.625" style="161" customWidth="1"/>
    <col min="4100" max="4100" width="50.625" style="161" customWidth="1"/>
    <col min="4101" max="4102" width="9.75" style="161" customWidth="1"/>
    <col min="4103" max="4103" width="10.125" style="161" customWidth="1"/>
    <col min="4104" max="4104" width="11.75" style="161" customWidth="1"/>
    <col min="4105" max="4352" width="9" style="161"/>
    <col min="4353" max="4353" width="3.25" style="161" customWidth="1"/>
    <col min="4354" max="4354" width="30.625" style="161" customWidth="1"/>
    <col min="4355" max="4355" width="15.625" style="161" customWidth="1"/>
    <col min="4356" max="4356" width="50.625" style="161" customWidth="1"/>
    <col min="4357" max="4358" width="9.75" style="161" customWidth="1"/>
    <col min="4359" max="4359" width="10.125" style="161" customWidth="1"/>
    <col min="4360" max="4360" width="11.75" style="161" customWidth="1"/>
    <col min="4361" max="4608" width="9" style="161"/>
    <col min="4609" max="4609" width="3.25" style="161" customWidth="1"/>
    <col min="4610" max="4610" width="30.625" style="161" customWidth="1"/>
    <col min="4611" max="4611" width="15.625" style="161" customWidth="1"/>
    <col min="4612" max="4612" width="50.625" style="161" customWidth="1"/>
    <col min="4613" max="4614" width="9.75" style="161" customWidth="1"/>
    <col min="4615" max="4615" width="10.125" style="161" customWidth="1"/>
    <col min="4616" max="4616" width="11.75" style="161" customWidth="1"/>
    <col min="4617" max="4864" width="9" style="161"/>
    <col min="4865" max="4865" width="3.25" style="161" customWidth="1"/>
    <col min="4866" max="4866" width="30.625" style="161" customWidth="1"/>
    <col min="4867" max="4867" width="15.625" style="161" customWidth="1"/>
    <col min="4868" max="4868" width="50.625" style="161" customWidth="1"/>
    <col min="4869" max="4870" width="9.75" style="161" customWidth="1"/>
    <col min="4871" max="4871" width="10.125" style="161" customWidth="1"/>
    <col min="4872" max="4872" width="11.75" style="161" customWidth="1"/>
    <col min="4873" max="5120" width="9" style="161"/>
    <col min="5121" max="5121" width="3.25" style="161" customWidth="1"/>
    <col min="5122" max="5122" width="30.625" style="161" customWidth="1"/>
    <col min="5123" max="5123" width="15.625" style="161" customWidth="1"/>
    <col min="5124" max="5124" width="50.625" style="161" customWidth="1"/>
    <col min="5125" max="5126" width="9.75" style="161" customWidth="1"/>
    <col min="5127" max="5127" width="10.125" style="161" customWidth="1"/>
    <col min="5128" max="5128" width="11.75" style="161" customWidth="1"/>
    <col min="5129" max="5376" width="9" style="161"/>
    <col min="5377" max="5377" width="3.25" style="161" customWidth="1"/>
    <col min="5378" max="5378" width="30.625" style="161" customWidth="1"/>
    <col min="5379" max="5379" width="15.625" style="161" customWidth="1"/>
    <col min="5380" max="5380" width="50.625" style="161" customWidth="1"/>
    <col min="5381" max="5382" width="9.75" style="161" customWidth="1"/>
    <col min="5383" max="5383" width="10.125" style="161" customWidth="1"/>
    <col min="5384" max="5384" width="11.75" style="161" customWidth="1"/>
    <col min="5385" max="5632" width="9" style="161"/>
    <col min="5633" max="5633" width="3.25" style="161" customWidth="1"/>
    <col min="5634" max="5634" width="30.625" style="161" customWidth="1"/>
    <col min="5635" max="5635" width="15.625" style="161" customWidth="1"/>
    <col min="5636" max="5636" width="50.625" style="161" customWidth="1"/>
    <col min="5637" max="5638" width="9.75" style="161" customWidth="1"/>
    <col min="5639" max="5639" width="10.125" style="161" customWidth="1"/>
    <col min="5640" max="5640" width="11.75" style="161" customWidth="1"/>
    <col min="5641" max="5888" width="9" style="161"/>
    <col min="5889" max="5889" width="3.25" style="161" customWidth="1"/>
    <col min="5890" max="5890" width="30.625" style="161" customWidth="1"/>
    <col min="5891" max="5891" width="15.625" style="161" customWidth="1"/>
    <col min="5892" max="5892" width="50.625" style="161" customWidth="1"/>
    <col min="5893" max="5894" width="9.75" style="161" customWidth="1"/>
    <col min="5895" max="5895" width="10.125" style="161" customWidth="1"/>
    <col min="5896" max="5896" width="11.75" style="161" customWidth="1"/>
    <col min="5897" max="6144" width="9" style="161"/>
    <col min="6145" max="6145" width="3.25" style="161" customWidth="1"/>
    <col min="6146" max="6146" width="30.625" style="161" customWidth="1"/>
    <col min="6147" max="6147" width="15.625" style="161" customWidth="1"/>
    <col min="6148" max="6148" width="50.625" style="161" customWidth="1"/>
    <col min="6149" max="6150" width="9.75" style="161" customWidth="1"/>
    <col min="6151" max="6151" width="10.125" style="161" customWidth="1"/>
    <col min="6152" max="6152" width="11.75" style="161" customWidth="1"/>
    <col min="6153" max="6400" width="9" style="161"/>
    <col min="6401" max="6401" width="3.25" style="161" customWidth="1"/>
    <col min="6402" max="6402" width="30.625" style="161" customWidth="1"/>
    <col min="6403" max="6403" width="15.625" style="161" customWidth="1"/>
    <col min="6404" max="6404" width="50.625" style="161" customWidth="1"/>
    <col min="6405" max="6406" width="9.75" style="161" customWidth="1"/>
    <col min="6407" max="6407" width="10.125" style="161" customWidth="1"/>
    <col min="6408" max="6408" width="11.75" style="161" customWidth="1"/>
    <col min="6409" max="6656" width="9" style="161"/>
    <col min="6657" max="6657" width="3.25" style="161" customWidth="1"/>
    <col min="6658" max="6658" width="30.625" style="161" customWidth="1"/>
    <col min="6659" max="6659" width="15.625" style="161" customWidth="1"/>
    <col min="6660" max="6660" width="50.625" style="161" customWidth="1"/>
    <col min="6661" max="6662" width="9.75" style="161" customWidth="1"/>
    <col min="6663" max="6663" width="10.125" style="161" customWidth="1"/>
    <col min="6664" max="6664" width="11.75" style="161" customWidth="1"/>
    <col min="6665" max="6912" width="9" style="161"/>
    <col min="6913" max="6913" width="3.25" style="161" customWidth="1"/>
    <col min="6914" max="6914" width="30.625" style="161" customWidth="1"/>
    <col min="6915" max="6915" width="15.625" style="161" customWidth="1"/>
    <col min="6916" max="6916" width="50.625" style="161" customWidth="1"/>
    <col min="6917" max="6918" width="9.75" style="161" customWidth="1"/>
    <col min="6919" max="6919" width="10.125" style="161" customWidth="1"/>
    <col min="6920" max="6920" width="11.75" style="161" customWidth="1"/>
    <col min="6921" max="7168" width="9" style="161"/>
    <col min="7169" max="7169" width="3.25" style="161" customWidth="1"/>
    <col min="7170" max="7170" width="30.625" style="161" customWidth="1"/>
    <col min="7171" max="7171" width="15.625" style="161" customWidth="1"/>
    <col min="7172" max="7172" width="50.625" style="161" customWidth="1"/>
    <col min="7173" max="7174" width="9.75" style="161" customWidth="1"/>
    <col min="7175" max="7175" width="10.125" style="161" customWidth="1"/>
    <col min="7176" max="7176" width="11.75" style="161" customWidth="1"/>
    <col min="7177" max="7424" width="9" style="161"/>
    <col min="7425" max="7425" width="3.25" style="161" customWidth="1"/>
    <col min="7426" max="7426" width="30.625" style="161" customWidth="1"/>
    <col min="7427" max="7427" width="15.625" style="161" customWidth="1"/>
    <col min="7428" max="7428" width="50.625" style="161" customWidth="1"/>
    <col min="7429" max="7430" width="9.75" style="161" customWidth="1"/>
    <col min="7431" max="7431" width="10.125" style="161" customWidth="1"/>
    <col min="7432" max="7432" width="11.75" style="161" customWidth="1"/>
    <col min="7433" max="7680" width="9" style="161"/>
    <col min="7681" max="7681" width="3.25" style="161" customWidth="1"/>
    <col min="7682" max="7682" width="30.625" style="161" customWidth="1"/>
    <col min="7683" max="7683" width="15.625" style="161" customWidth="1"/>
    <col min="7684" max="7684" width="50.625" style="161" customWidth="1"/>
    <col min="7685" max="7686" width="9.75" style="161" customWidth="1"/>
    <col min="7687" max="7687" width="10.125" style="161" customWidth="1"/>
    <col min="7688" max="7688" width="11.75" style="161" customWidth="1"/>
    <col min="7689" max="7936" width="9" style="161"/>
    <col min="7937" max="7937" width="3.25" style="161" customWidth="1"/>
    <col min="7938" max="7938" width="30.625" style="161" customWidth="1"/>
    <col min="7939" max="7939" width="15.625" style="161" customWidth="1"/>
    <col min="7940" max="7940" width="50.625" style="161" customWidth="1"/>
    <col min="7941" max="7942" width="9.75" style="161" customWidth="1"/>
    <col min="7943" max="7943" width="10.125" style="161" customWidth="1"/>
    <col min="7944" max="7944" width="11.75" style="161" customWidth="1"/>
    <col min="7945" max="8192" width="9" style="161"/>
    <col min="8193" max="8193" width="3.25" style="161" customWidth="1"/>
    <col min="8194" max="8194" width="30.625" style="161" customWidth="1"/>
    <col min="8195" max="8195" width="15.625" style="161" customWidth="1"/>
    <col min="8196" max="8196" width="50.625" style="161" customWidth="1"/>
    <col min="8197" max="8198" width="9.75" style="161" customWidth="1"/>
    <col min="8199" max="8199" width="10.125" style="161" customWidth="1"/>
    <col min="8200" max="8200" width="11.75" style="161" customWidth="1"/>
    <col min="8201" max="8448" width="9" style="161"/>
    <col min="8449" max="8449" width="3.25" style="161" customWidth="1"/>
    <col min="8450" max="8450" width="30.625" style="161" customWidth="1"/>
    <col min="8451" max="8451" width="15.625" style="161" customWidth="1"/>
    <col min="8452" max="8452" width="50.625" style="161" customWidth="1"/>
    <col min="8453" max="8454" width="9.75" style="161" customWidth="1"/>
    <col min="8455" max="8455" width="10.125" style="161" customWidth="1"/>
    <col min="8456" max="8456" width="11.75" style="161" customWidth="1"/>
    <col min="8457" max="8704" width="9" style="161"/>
    <col min="8705" max="8705" width="3.25" style="161" customWidth="1"/>
    <col min="8706" max="8706" width="30.625" style="161" customWidth="1"/>
    <col min="8707" max="8707" width="15.625" style="161" customWidth="1"/>
    <col min="8708" max="8708" width="50.625" style="161" customWidth="1"/>
    <col min="8709" max="8710" width="9.75" style="161" customWidth="1"/>
    <col min="8711" max="8711" width="10.125" style="161" customWidth="1"/>
    <col min="8712" max="8712" width="11.75" style="161" customWidth="1"/>
    <col min="8713" max="8960" width="9" style="161"/>
    <col min="8961" max="8961" width="3.25" style="161" customWidth="1"/>
    <col min="8962" max="8962" width="30.625" style="161" customWidth="1"/>
    <col min="8963" max="8963" width="15.625" style="161" customWidth="1"/>
    <col min="8964" max="8964" width="50.625" style="161" customWidth="1"/>
    <col min="8965" max="8966" width="9.75" style="161" customWidth="1"/>
    <col min="8967" max="8967" width="10.125" style="161" customWidth="1"/>
    <col min="8968" max="8968" width="11.75" style="161" customWidth="1"/>
    <col min="8969" max="9216" width="9" style="161"/>
    <col min="9217" max="9217" width="3.25" style="161" customWidth="1"/>
    <col min="9218" max="9218" width="30.625" style="161" customWidth="1"/>
    <col min="9219" max="9219" width="15.625" style="161" customWidth="1"/>
    <col min="9220" max="9220" width="50.625" style="161" customWidth="1"/>
    <col min="9221" max="9222" width="9.75" style="161" customWidth="1"/>
    <col min="9223" max="9223" width="10.125" style="161" customWidth="1"/>
    <col min="9224" max="9224" width="11.75" style="161" customWidth="1"/>
    <col min="9225" max="9472" width="9" style="161"/>
    <col min="9473" max="9473" width="3.25" style="161" customWidth="1"/>
    <col min="9474" max="9474" width="30.625" style="161" customWidth="1"/>
    <col min="9475" max="9475" width="15.625" style="161" customWidth="1"/>
    <col min="9476" max="9476" width="50.625" style="161" customWidth="1"/>
    <col min="9477" max="9478" width="9.75" style="161" customWidth="1"/>
    <col min="9479" max="9479" width="10.125" style="161" customWidth="1"/>
    <col min="9480" max="9480" width="11.75" style="161" customWidth="1"/>
    <col min="9481" max="9728" width="9" style="161"/>
    <col min="9729" max="9729" width="3.25" style="161" customWidth="1"/>
    <col min="9730" max="9730" width="30.625" style="161" customWidth="1"/>
    <col min="9731" max="9731" width="15.625" style="161" customWidth="1"/>
    <col min="9732" max="9732" width="50.625" style="161" customWidth="1"/>
    <col min="9733" max="9734" width="9.75" style="161" customWidth="1"/>
    <col min="9735" max="9735" width="10.125" style="161" customWidth="1"/>
    <col min="9736" max="9736" width="11.75" style="161" customWidth="1"/>
    <col min="9737" max="9984" width="9" style="161"/>
    <col min="9985" max="9985" width="3.25" style="161" customWidth="1"/>
    <col min="9986" max="9986" width="30.625" style="161" customWidth="1"/>
    <col min="9987" max="9987" width="15.625" style="161" customWidth="1"/>
    <col min="9988" max="9988" width="50.625" style="161" customWidth="1"/>
    <col min="9989" max="9990" width="9.75" style="161" customWidth="1"/>
    <col min="9991" max="9991" width="10.125" style="161" customWidth="1"/>
    <col min="9992" max="9992" width="11.75" style="161" customWidth="1"/>
    <col min="9993" max="10240" width="9" style="161"/>
    <col min="10241" max="10241" width="3.25" style="161" customWidth="1"/>
    <col min="10242" max="10242" width="30.625" style="161" customWidth="1"/>
    <col min="10243" max="10243" width="15.625" style="161" customWidth="1"/>
    <col min="10244" max="10244" width="50.625" style="161" customWidth="1"/>
    <col min="10245" max="10246" width="9.75" style="161" customWidth="1"/>
    <col min="10247" max="10247" width="10.125" style="161" customWidth="1"/>
    <col min="10248" max="10248" width="11.75" style="161" customWidth="1"/>
    <col min="10249" max="10496" width="9" style="161"/>
    <col min="10497" max="10497" width="3.25" style="161" customWidth="1"/>
    <col min="10498" max="10498" width="30.625" style="161" customWidth="1"/>
    <col min="10499" max="10499" width="15.625" style="161" customWidth="1"/>
    <col min="10500" max="10500" width="50.625" style="161" customWidth="1"/>
    <col min="10501" max="10502" width="9.75" style="161" customWidth="1"/>
    <col min="10503" max="10503" width="10.125" style="161" customWidth="1"/>
    <col min="10504" max="10504" width="11.75" style="161" customWidth="1"/>
    <col min="10505" max="10752" width="9" style="161"/>
    <col min="10753" max="10753" width="3.25" style="161" customWidth="1"/>
    <col min="10754" max="10754" width="30.625" style="161" customWidth="1"/>
    <col min="10755" max="10755" width="15.625" style="161" customWidth="1"/>
    <col min="10756" max="10756" width="50.625" style="161" customWidth="1"/>
    <col min="10757" max="10758" width="9.75" style="161" customWidth="1"/>
    <col min="10759" max="10759" width="10.125" style="161" customWidth="1"/>
    <col min="10760" max="10760" width="11.75" style="161" customWidth="1"/>
    <col min="10761" max="11008" width="9" style="161"/>
    <col min="11009" max="11009" width="3.25" style="161" customWidth="1"/>
    <col min="11010" max="11010" width="30.625" style="161" customWidth="1"/>
    <col min="11011" max="11011" width="15.625" style="161" customWidth="1"/>
    <col min="11012" max="11012" width="50.625" style="161" customWidth="1"/>
    <col min="11013" max="11014" width="9.75" style="161" customWidth="1"/>
    <col min="11015" max="11015" width="10.125" style="161" customWidth="1"/>
    <col min="11016" max="11016" width="11.75" style="161" customWidth="1"/>
    <col min="11017" max="11264" width="9" style="161"/>
    <col min="11265" max="11265" width="3.25" style="161" customWidth="1"/>
    <col min="11266" max="11266" width="30.625" style="161" customWidth="1"/>
    <col min="11267" max="11267" width="15.625" style="161" customWidth="1"/>
    <col min="11268" max="11268" width="50.625" style="161" customWidth="1"/>
    <col min="11269" max="11270" width="9.75" style="161" customWidth="1"/>
    <col min="11271" max="11271" width="10.125" style="161" customWidth="1"/>
    <col min="11272" max="11272" width="11.75" style="161" customWidth="1"/>
    <col min="11273" max="11520" width="9" style="161"/>
    <col min="11521" max="11521" width="3.25" style="161" customWidth="1"/>
    <col min="11522" max="11522" width="30.625" style="161" customWidth="1"/>
    <col min="11523" max="11523" width="15.625" style="161" customWidth="1"/>
    <col min="11524" max="11524" width="50.625" style="161" customWidth="1"/>
    <col min="11525" max="11526" width="9.75" style="161" customWidth="1"/>
    <col min="11527" max="11527" width="10.125" style="161" customWidth="1"/>
    <col min="11528" max="11528" width="11.75" style="161" customWidth="1"/>
    <col min="11529" max="11776" width="9" style="161"/>
    <col min="11777" max="11777" width="3.25" style="161" customWidth="1"/>
    <col min="11778" max="11778" width="30.625" style="161" customWidth="1"/>
    <col min="11779" max="11779" width="15.625" style="161" customWidth="1"/>
    <col min="11780" max="11780" width="50.625" style="161" customWidth="1"/>
    <col min="11781" max="11782" width="9.75" style="161" customWidth="1"/>
    <col min="11783" max="11783" width="10.125" style="161" customWidth="1"/>
    <col min="11784" max="11784" width="11.75" style="161" customWidth="1"/>
    <col min="11785" max="12032" width="9" style="161"/>
    <col min="12033" max="12033" width="3.25" style="161" customWidth="1"/>
    <col min="12034" max="12034" width="30.625" style="161" customWidth="1"/>
    <col min="12035" max="12035" width="15.625" style="161" customWidth="1"/>
    <col min="12036" max="12036" width="50.625" style="161" customWidth="1"/>
    <col min="12037" max="12038" width="9.75" style="161" customWidth="1"/>
    <col min="12039" max="12039" width="10.125" style="161" customWidth="1"/>
    <col min="12040" max="12040" width="11.75" style="161" customWidth="1"/>
    <col min="12041" max="12288" width="9" style="161"/>
    <col min="12289" max="12289" width="3.25" style="161" customWidth="1"/>
    <col min="12290" max="12290" width="30.625" style="161" customWidth="1"/>
    <col min="12291" max="12291" width="15.625" style="161" customWidth="1"/>
    <col min="12292" max="12292" width="50.625" style="161" customWidth="1"/>
    <col min="12293" max="12294" width="9.75" style="161" customWidth="1"/>
    <col min="12295" max="12295" width="10.125" style="161" customWidth="1"/>
    <col min="12296" max="12296" width="11.75" style="161" customWidth="1"/>
    <col min="12297" max="12544" width="9" style="161"/>
    <col min="12545" max="12545" width="3.25" style="161" customWidth="1"/>
    <col min="12546" max="12546" width="30.625" style="161" customWidth="1"/>
    <col min="12547" max="12547" width="15.625" style="161" customWidth="1"/>
    <col min="12548" max="12548" width="50.625" style="161" customWidth="1"/>
    <col min="12549" max="12550" width="9.75" style="161" customWidth="1"/>
    <col min="12551" max="12551" width="10.125" style="161" customWidth="1"/>
    <col min="12552" max="12552" width="11.75" style="161" customWidth="1"/>
    <col min="12553" max="12800" width="9" style="161"/>
    <col min="12801" max="12801" width="3.25" style="161" customWidth="1"/>
    <col min="12802" max="12802" width="30.625" style="161" customWidth="1"/>
    <col min="12803" max="12803" width="15.625" style="161" customWidth="1"/>
    <col min="12804" max="12804" width="50.625" style="161" customWidth="1"/>
    <col min="12805" max="12806" width="9.75" style="161" customWidth="1"/>
    <col min="12807" max="12807" width="10.125" style="161" customWidth="1"/>
    <col min="12808" max="12808" width="11.75" style="161" customWidth="1"/>
    <col min="12809" max="13056" width="9" style="161"/>
    <col min="13057" max="13057" width="3.25" style="161" customWidth="1"/>
    <col min="13058" max="13058" width="30.625" style="161" customWidth="1"/>
    <col min="13059" max="13059" width="15.625" style="161" customWidth="1"/>
    <col min="13060" max="13060" width="50.625" style="161" customWidth="1"/>
    <col min="13061" max="13062" width="9.75" style="161" customWidth="1"/>
    <col min="13063" max="13063" width="10.125" style="161" customWidth="1"/>
    <col min="13064" max="13064" width="11.75" style="161" customWidth="1"/>
    <col min="13065" max="13312" width="9" style="161"/>
    <col min="13313" max="13313" width="3.25" style="161" customWidth="1"/>
    <col min="13314" max="13314" width="30.625" style="161" customWidth="1"/>
    <col min="13315" max="13315" width="15.625" style="161" customWidth="1"/>
    <col min="13316" max="13316" width="50.625" style="161" customWidth="1"/>
    <col min="13317" max="13318" width="9.75" style="161" customWidth="1"/>
    <col min="13319" max="13319" width="10.125" style="161" customWidth="1"/>
    <col min="13320" max="13320" width="11.75" style="161" customWidth="1"/>
    <col min="13321" max="13568" width="9" style="161"/>
    <col min="13569" max="13569" width="3.25" style="161" customWidth="1"/>
    <col min="13570" max="13570" width="30.625" style="161" customWidth="1"/>
    <col min="13571" max="13571" width="15.625" style="161" customWidth="1"/>
    <col min="13572" max="13572" width="50.625" style="161" customWidth="1"/>
    <col min="13573" max="13574" width="9.75" style="161" customWidth="1"/>
    <col min="13575" max="13575" width="10.125" style="161" customWidth="1"/>
    <col min="13576" max="13576" width="11.75" style="161" customWidth="1"/>
    <col min="13577" max="13824" width="9" style="161"/>
    <col min="13825" max="13825" width="3.25" style="161" customWidth="1"/>
    <col min="13826" max="13826" width="30.625" style="161" customWidth="1"/>
    <col min="13827" max="13827" width="15.625" style="161" customWidth="1"/>
    <col min="13828" max="13828" width="50.625" style="161" customWidth="1"/>
    <col min="13829" max="13830" width="9.75" style="161" customWidth="1"/>
    <col min="13831" max="13831" width="10.125" style="161" customWidth="1"/>
    <col min="13832" max="13832" width="11.75" style="161" customWidth="1"/>
    <col min="13833" max="14080" width="9" style="161"/>
    <col min="14081" max="14081" width="3.25" style="161" customWidth="1"/>
    <col min="14082" max="14082" width="30.625" style="161" customWidth="1"/>
    <col min="14083" max="14083" width="15.625" style="161" customWidth="1"/>
    <col min="14084" max="14084" width="50.625" style="161" customWidth="1"/>
    <col min="14085" max="14086" width="9.75" style="161" customWidth="1"/>
    <col min="14087" max="14087" width="10.125" style="161" customWidth="1"/>
    <col min="14088" max="14088" width="11.75" style="161" customWidth="1"/>
    <col min="14089" max="14336" width="9" style="161"/>
    <col min="14337" max="14337" width="3.25" style="161" customWidth="1"/>
    <col min="14338" max="14338" width="30.625" style="161" customWidth="1"/>
    <col min="14339" max="14339" width="15.625" style="161" customWidth="1"/>
    <col min="14340" max="14340" width="50.625" style="161" customWidth="1"/>
    <col min="14341" max="14342" width="9.75" style="161" customWidth="1"/>
    <col min="14343" max="14343" width="10.125" style="161" customWidth="1"/>
    <col min="14344" max="14344" width="11.75" style="161" customWidth="1"/>
    <col min="14345" max="14592" width="9" style="161"/>
    <col min="14593" max="14593" width="3.25" style="161" customWidth="1"/>
    <col min="14594" max="14594" width="30.625" style="161" customWidth="1"/>
    <col min="14595" max="14595" width="15.625" style="161" customWidth="1"/>
    <col min="14596" max="14596" width="50.625" style="161" customWidth="1"/>
    <col min="14597" max="14598" width="9.75" style="161" customWidth="1"/>
    <col min="14599" max="14599" width="10.125" style="161" customWidth="1"/>
    <col min="14600" max="14600" width="11.75" style="161" customWidth="1"/>
    <col min="14601" max="14848" width="9" style="161"/>
    <col min="14849" max="14849" width="3.25" style="161" customWidth="1"/>
    <col min="14850" max="14850" width="30.625" style="161" customWidth="1"/>
    <col min="14851" max="14851" width="15.625" style="161" customWidth="1"/>
    <col min="14852" max="14852" width="50.625" style="161" customWidth="1"/>
    <col min="14853" max="14854" width="9.75" style="161" customWidth="1"/>
    <col min="14855" max="14855" width="10.125" style="161" customWidth="1"/>
    <col min="14856" max="14856" width="11.75" style="161" customWidth="1"/>
    <col min="14857" max="15104" width="9" style="161"/>
    <col min="15105" max="15105" width="3.25" style="161" customWidth="1"/>
    <col min="15106" max="15106" width="30.625" style="161" customWidth="1"/>
    <col min="15107" max="15107" width="15.625" style="161" customWidth="1"/>
    <col min="15108" max="15108" width="50.625" style="161" customWidth="1"/>
    <col min="15109" max="15110" width="9.75" style="161" customWidth="1"/>
    <col min="15111" max="15111" width="10.125" style="161" customWidth="1"/>
    <col min="15112" max="15112" width="11.75" style="161" customWidth="1"/>
    <col min="15113" max="15360" width="9" style="161"/>
    <col min="15361" max="15361" width="3.25" style="161" customWidth="1"/>
    <col min="15362" max="15362" width="30.625" style="161" customWidth="1"/>
    <col min="15363" max="15363" width="15.625" style="161" customWidth="1"/>
    <col min="15364" max="15364" width="50.625" style="161" customWidth="1"/>
    <col min="15365" max="15366" width="9.75" style="161" customWidth="1"/>
    <col min="15367" max="15367" width="10.125" style="161" customWidth="1"/>
    <col min="15368" max="15368" width="11.75" style="161" customWidth="1"/>
    <col min="15369" max="15616" width="9" style="161"/>
    <col min="15617" max="15617" width="3.25" style="161" customWidth="1"/>
    <col min="15618" max="15618" width="30.625" style="161" customWidth="1"/>
    <col min="15619" max="15619" width="15.625" style="161" customWidth="1"/>
    <col min="15620" max="15620" width="50.625" style="161" customWidth="1"/>
    <col min="15621" max="15622" width="9.75" style="161" customWidth="1"/>
    <col min="15623" max="15623" width="10.125" style="161" customWidth="1"/>
    <col min="15624" max="15624" width="11.75" style="161" customWidth="1"/>
    <col min="15625" max="15872" width="9" style="161"/>
    <col min="15873" max="15873" width="3.25" style="161" customWidth="1"/>
    <col min="15874" max="15874" width="30.625" style="161" customWidth="1"/>
    <col min="15875" max="15875" width="15.625" style="161" customWidth="1"/>
    <col min="15876" max="15876" width="50.625" style="161" customWidth="1"/>
    <col min="15877" max="15878" width="9.75" style="161" customWidth="1"/>
    <col min="15879" max="15879" width="10.125" style="161" customWidth="1"/>
    <col min="15880" max="15880" width="11.75" style="161" customWidth="1"/>
    <col min="15881" max="16128" width="9" style="161"/>
    <col min="16129" max="16129" width="3.25" style="161" customWidth="1"/>
    <col min="16130" max="16130" width="30.625" style="161" customWidth="1"/>
    <col min="16131" max="16131" width="15.625" style="161" customWidth="1"/>
    <col min="16132" max="16132" width="50.625" style="161" customWidth="1"/>
    <col min="16133" max="16134" width="9.75" style="161" customWidth="1"/>
    <col min="16135" max="16135" width="10.125" style="161" customWidth="1"/>
    <col min="16136" max="16136" width="11.75" style="161" customWidth="1"/>
    <col min="16137" max="16384" width="9" style="161"/>
  </cols>
  <sheetData>
    <row r="1" spans="1:4" ht="22.5" customHeight="1"/>
    <row r="2" spans="1:4" ht="22.5" customHeight="1">
      <c r="B2" s="164"/>
      <c r="C2" s="164"/>
      <c r="D2" s="164"/>
    </row>
    <row r="3" spans="1:4" ht="18.75">
      <c r="A3" s="164"/>
      <c r="B3" s="994" t="s">
        <v>753</v>
      </c>
      <c r="C3" s="166"/>
      <c r="D3" s="164"/>
    </row>
    <row r="4" spans="1:4" ht="22.5" customHeight="1">
      <c r="A4" s="164"/>
      <c r="B4" s="994"/>
      <c r="C4" s="166"/>
      <c r="D4" s="164"/>
    </row>
    <row r="5" spans="1:4" ht="22.5" customHeight="1">
      <c r="B5" s="160" t="s">
        <v>649</v>
      </c>
      <c r="C5" s="164"/>
      <c r="D5" s="150"/>
    </row>
    <row r="6" spans="1:4" ht="22.5" customHeight="1">
      <c r="B6" s="160" t="s">
        <v>307</v>
      </c>
      <c r="C6" s="164"/>
      <c r="D6" s="150"/>
    </row>
    <row r="7" spans="1:4" ht="22.5" customHeight="1">
      <c r="B7" s="160"/>
      <c r="C7" s="164"/>
      <c r="D7" s="150"/>
    </row>
    <row r="8" spans="1:4" ht="22.5" customHeight="1">
      <c r="B8" s="185"/>
      <c r="C8" s="162"/>
      <c r="D8" s="186"/>
    </row>
    <row r="9" spans="1:4" ht="22.5" customHeight="1">
      <c r="B9" s="187"/>
      <c r="C9" s="164"/>
      <c r="D9" s="188"/>
    </row>
    <row r="10" spans="1:4" ht="22.5" customHeight="1">
      <c r="B10" s="187"/>
      <c r="C10" s="164"/>
      <c r="D10" s="188"/>
    </row>
    <row r="11" spans="1:4" ht="22.5" customHeight="1">
      <c r="B11" s="187"/>
      <c r="C11" s="164"/>
      <c r="D11" s="188"/>
    </row>
    <row r="12" spans="1:4" ht="22.5" customHeight="1">
      <c r="B12" s="187"/>
      <c r="C12" s="164"/>
      <c r="D12" s="188"/>
    </row>
    <row r="13" spans="1:4" ht="22.5" customHeight="1">
      <c r="B13" s="187"/>
      <c r="C13" s="164"/>
      <c r="D13" s="188"/>
    </row>
    <row r="14" spans="1:4" ht="22.5" customHeight="1">
      <c r="B14" s="187"/>
      <c r="C14" s="164"/>
      <c r="D14" s="188"/>
    </row>
    <row r="15" spans="1:4" ht="22.5" customHeight="1">
      <c r="B15" s="187"/>
      <c r="C15" s="164"/>
      <c r="D15" s="188"/>
    </row>
    <row r="16" spans="1:4" ht="22.5" customHeight="1">
      <c r="B16" s="187"/>
      <c r="C16" s="164"/>
      <c r="D16" s="188"/>
    </row>
    <row r="17" spans="2:4" ht="22.5" customHeight="1">
      <c r="B17" s="187"/>
      <c r="C17" s="164"/>
      <c r="D17" s="188"/>
    </row>
    <row r="18" spans="2:4" ht="22.5" customHeight="1">
      <c r="B18" s="187"/>
      <c r="C18" s="164"/>
      <c r="D18" s="188"/>
    </row>
    <row r="19" spans="2:4" ht="22.5" customHeight="1">
      <c r="B19" s="187"/>
      <c r="C19" s="164"/>
      <c r="D19" s="188"/>
    </row>
    <row r="20" spans="2:4" ht="22.5" customHeight="1">
      <c r="B20" s="187"/>
      <c r="C20" s="164"/>
      <c r="D20" s="188"/>
    </row>
    <row r="21" spans="2:4" ht="22.5" customHeight="1">
      <c r="B21" s="187"/>
      <c r="C21" s="164"/>
      <c r="D21" s="188"/>
    </row>
    <row r="22" spans="2:4" ht="22.5" customHeight="1">
      <c r="B22" s="187"/>
      <c r="C22" s="164"/>
      <c r="D22" s="188"/>
    </row>
    <row r="23" spans="2:4" ht="22.5" customHeight="1">
      <c r="B23" s="187"/>
      <c r="C23" s="164"/>
      <c r="D23" s="188"/>
    </row>
    <row r="24" spans="2:4" ht="22.5" customHeight="1">
      <c r="B24" s="187"/>
      <c r="C24" s="164"/>
      <c r="D24" s="188"/>
    </row>
    <row r="25" spans="2:4" ht="22.5" customHeight="1">
      <c r="B25" s="187"/>
      <c r="C25" s="164"/>
      <c r="D25" s="188"/>
    </row>
    <row r="26" spans="2:4" ht="22.5" customHeight="1">
      <c r="B26" s="187"/>
      <c r="C26" s="164"/>
      <c r="D26" s="188"/>
    </row>
    <row r="27" spans="2:4" ht="22.5" customHeight="1">
      <c r="B27" s="187"/>
      <c r="C27" s="164"/>
      <c r="D27" s="188"/>
    </row>
    <row r="28" spans="2:4" ht="22.5" customHeight="1">
      <c r="B28" s="187"/>
      <c r="C28" s="164"/>
      <c r="D28" s="188"/>
    </row>
    <row r="29" spans="2:4" ht="22.5" customHeight="1">
      <c r="B29" s="187"/>
      <c r="C29" s="164"/>
      <c r="D29" s="188"/>
    </row>
    <row r="30" spans="2:4" ht="22.5" customHeight="1">
      <c r="B30" s="187"/>
      <c r="C30" s="164"/>
      <c r="D30" s="188"/>
    </row>
    <row r="31" spans="2:4" ht="22.5" customHeight="1">
      <c r="B31" s="187"/>
      <c r="C31" s="164"/>
      <c r="D31" s="188"/>
    </row>
    <row r="32" spans="2:4" ht="22.5" customHeight="1">
      <c r="B32" s="187"/>
      <c r="C32" s="164"/>
      <c r="D32" s="188"/>
    </row>
    <row r="33" spans="1:7" ht="22.5" customHeight="1">
      <c r="B33" s="187"/>
      <c r="C33" s="164"/>
      <c r="D33" s="188"/>
    </row>
    <row r="34" spans="1:7" ht="22.5" customHeight="1">
      <c r="B34" s="187"/>
      <c r="C34" s="164"/>
      <c r="D34" s="188"/>
    </row>
    <row r="35" spans="1:7" ht="22.5" customHeight="1">
      <c r="B35" s="187"/>
      <c r="C35" s="164"/>
      <c r="D35" s="188"/>
    </row>
    <row r="36" spans="1:7" ht="22.5" customHeight="1">
      <c r="B36" s="187"/>
      <c r="C36" s="164"/>
      <c r="D36" s="188"/>
    </row>
    <row r="37" spans="1:7" ht="22.5" customHeight="1">
      <c r="B37" s="187"/>
      <c r="C37" s="164"/>
      <c r="D37" s="188"/>
    </row>
    <row r="38" spans="1:7" s="995" customFormat="1" ht="22.5" customHeight="1">
      <c r="A38" s="161"/>
      <c r="B38" s="174"/>
      <c r="C38" s="168"/>
      <c r="D38" s="175"/>
      <c r="E38" s="161"/>
      <c r="G38" s="161"/>
    </row>
    <row r="39" spans="1:7" s="995" customFormat="1" ht="24.75" customHeight="1">
      <c r="A39" s="1913" t="s">
        <v>330</v>
      </c>
      <c r="B39" s="1913"/>
      <c r="C39" s="1913"/>
      <c r="D39" s="1913"/>
      <c r="E39" s="161"/>
      <c r="G39" s="161"/>
    </row>
    <row r="40" spans="1:7" s="995" customFormat="1" ht="22.5" customHeight="1">
      <c r="A40" s="161"/>
      <c r="B40" s="161"/>
      <c r="C40" s="161"/>
      <c r="D40" s="996" t="str">
        <f>様式7!$F$4</f>
        <v>○○○○○○○○○○○ＥＳＣＯ事業</v>
      </c>
      <c r="E40" s="161"/>
      <c r="G40" s="161"/>
    </row>
    <row r="41" spans="1:7" s="995" customFormat="1" ht="23.25" customHeight="1">
      <c r="A41" s="161"/>
      <c r="B41" s="161"/>
      <c r="C41" s="161"/>
      <c r="D41" s="161"/>
      <c r="E41" s="161"/>
      <c r="G41" s="161"/>
    </row>
    <row r="42" spans="1:7" s="995" customFormat="1" ht="25.5" customHeight="1">
      <c r="A42" s="997"/>
      <c r="B42" s="998"/>
      <c r="C42" s="304"/>
      <c r="D42" s="304"/>
      <c r="E42" s="161"/>
      <c r="G42" s="161"/>
    </row>
    <row r="44" spans="1:7">
      <c r="D44" s="999"/>
    </row>
  </sheetData>
  <mergeCells count="1">
    <mergeCell ref="A39:D39"/>
  </mergeCells>
  <phoneticPr fontId="5"/>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pageSetUpPr fitToPage="1"/>
  </sheetPr>
  <dimension ref="B2:G56"/>
  <sheetViews>
    <sheetView view="pageBreakPreview" zoomScale="85" zoomScaleNormal="85" zoomScaleSheetLayoutView="85" workbookViewId="0">
      <selection activeCell="G1" sqref="G1"/>
    </sheetView>
  </sheetViews>
  <sheetFormatPr defaultRowHeight="13.5"/>
  <cols>
    <col min="1" max="1" width="3.125" style="1000" customWidth="1"/>
    <col min="2" max="2" width="4.875" style="1000" customWidth="1"/>
    <col min="3" max="3" width="61.625" style="1000" bestFit="1" customWidth="1"/>
    <col min="4" max="4" width="9.125" style="1001" customWidth="1"/>
    <col min="5" max="5" width="24.625" style="1000" customWidth="1"/>
    <col min="6" max="6" width="17.5" style="1002" bestFit="1" customWidth="1"/>
    <col min="7" max="7" width="20" style="1003" customWidth="1"/>
    <col min="8" max="258" width="9" style="1000"/>
    <col min="259" max="259" width="3.125" style="1000" customWidth="1"/>
    <col min="260" max="260" width="4.125" style="1000" customWidth="1"/>
    <col min="261" max="261" width="61.625" style="1000" bestFit="1" customWidth="1"/>
    <col min="262" max="262" width="26.25" style="1000" customWidth="1"/>
    <col min="263" max="263" width="20" style="1000" customWidth="1"/>
    <col min="264" max="514" width="9" style="1000"/>
    <col min="515" max="515" width="3.125" style="1000" customWidth="1"/>
    <col min="516" max="516" width="4.125" style="1000" customWidth="1"/>
    <col min="517" max="517" width="61.625" style="1000" bestFit="1" customWidth="1"/>
    <col min="518" max="518" width="26.25" style="1000" customWidth="1"/>
    <col min="519" max="519" width="20" style="1000" customWidth="1"/>
    <col min="520" max="770" width="9" style="1000"/>
    <col min="771" max="771" width="3.125" style="1000" customWidth="1"/>
    <col min="772" max="772" width="4.125" style="1000" customWidth="1"/>
    <col min="773" max="773" width="61.625" style="1000" bestFit="1" customWidth="1"/>
    <col min="774" max="774" width="26.25" style="1000" customWidth="1"/>
    <col min="775" max="775" width="20" style="1000" customWidth="1"/>
    <col min="776" max="1026" width="9" style="1000"/>
    <col min="1027" max="1027" width="3.125" style="1000" customWidth="1"/>
    <col min="1028" max="1028" width="4.125" style="1000" customWidth="1"/>
    <col min="1029" max="1029" width="61.625" style="1000" bestFit="1" customWidth="1"/>
    <col min="1030" max="1030" width="26.25" style="1000" customWidth="1"/>
    <col min="1031" max="1031" width="20" style="1000" customWidth="1"/>
    <col min="1032" max="1282" width="9" style="1000"/>
    <col min="1283" max="1283" width="3.125" style="1000" customWidth="1"/>
    <col min="1284" max="1284" width="4.125" style="1000" customWidth="1"/>
    <col min="1285" max="1285" width="61.625" style="1000" bestFit="1" customWidth="1"/>
    <col min="1286" max="1286" width="26.25" style="1000" customWidth="1"/>
    <col min="1287" max="1287" width="20" style="1000" customWidth="1"/>
    <col min="1288" max="1538" width="9" style="1000"/>
    <col min="1539" max="1539" width="3.125" style="1000" customWidth="1"/>
    <col min="1540" max="1540" width="4.125" style="1000" customWidth="1"/>
    <col min="1541" max="1541" width="61.625" style="1000" bestFit="1" customWidth="1"/>
    <col min="1542" max="1542" width="26.25" style="1000" customWidth="1"/>
    <col min="1543" max="1543" width="20" style="1000" customWidth="1"/>
    <col min="1544" max="1794" width="9" style="1000"/>
    <col min="1795" max="1795" width="3.125" style="1000" customWidth="1"/>
    <col min="1796" max="1796" width="4.125" style="1000" customWidth="1"/>
    <col min="1797" max="1797" width="61.625" style="1000" bestFit="1" customWidth="1"/>
    <col min="1798" max="1798" width="26.25" style="1000" customWidth="1"/>
    <col min="1799" max="1799" width="20" style="1000" customWidth="1"/>
    <col min="1800" max="2050" width="9" style="1000"/>
    <col min="2051" max="2051" width="3.125" style="1000" customWidth="1"/>
    <col min="2052" max="2052" width="4.125" style="1000" customWidth="1"/>
    <col min="2053" max="2053" width="61.625" style="1000" bestFit="1" customWidth="1"/>
    <col min="2054" max="2054" width="26.25" style="1000" customWidth="1"/>
    <col min="2055" max="2055" width="20" style="1000" customWidth="1"/>
    <col min="2056" max="2306" width="9" style="1000"/>
    <col min="2307" max="2307" width="3.125" style="1000" customWidth="1"/>
    <col min="2308" max="2308" width="4.125" style="1000" customWidth="1"/>
    <col min="2309" max="2309" width="61.625" style="1000" bestFit="1" customWidth="1"/>
    <col min="2310" max="2310" width="26.25" style="1000" customWidth="1"/>
    <col min="2311" max="2311" width="20" style="1000" customWidth="1"/>
    <col min="2312" max="2562" width="9" style="1000"/>
    <col min="2563" max="2563" width="3.125" style="1000" customWidth="1"/>
    <col min="2564" max="2564" width="4.125" style="1000" customWidth="1"/>
    <col min="2565" max="2565" width="61.625" style="1000" bestFit="1" customWidth="1"/>
    <col min="2566" max="2566" width="26.25" style="1000" customWidth="1"/>
    <col min="2567" max="2567" width="20" style="1000" customWidth="1"/>
    <col min="2568" max="2818" width="9" style="1000"/>
    <col min="2819" max="2819" width="3.125" style="1000" customWidth="1"/>
    <col min="2820" max="2820" width="4.125" style="1000" customWidth="1"/>
    <col min="2821" max="2821" width="61.625" style="1000" bestFit="1" customWidth="1"/>
    <col min="2822" max="2822" width="26.25" style="1000" customWidth="1"/>
    <col min="2823" max="2823" width="20" style="1000" customWidth="1"/>
    <col min="2824" max="3074" width="9" style="1000"/>
    <col min="3075" max="3075" width="3.125" style="1000" customWidth="1"/>
    <col min="3076" max="3076" width="4.125" style="1000" customWidth="1"/>
    <col min="3077" max="3077" width="61.625" style="1000" bestFit="1" customWidth="1"/>
    <col min="3078" max="3078" width="26.25" style="1000" customWidth="1"/>
    <col min="3079" max="3079" width="20" style="1000" customWidth="1"/>
    <col min="3080" max="3330" width="9" style="1000"/>
    <col min="3331" max="3331" width="3.125" style="1000" customWidth="1"/>
    <col min="3332" max="3332" width="4.125" style="1000" customWidth="1"/>
    <col min="3333" max="3333" width="61.625" style="1000" bestFit="1" customWidth="1"/>
    <col min="3334" max="3334" width="26.25" style="1000" customWidth="1"/>
    <col min="3335" max="3335" width="20" style="1000" customWidth="1"/>
    <col min="3336" max="3586" width="9" style="1000"/>
    <col min="3587" max="3587" width="3.125" style="1000" customWidth="1"/>
    <col min="3588" max="3588" width="4.125" style="1000" customWidth="1"/>
    <col min="3589" max="3589" width="61.625" style="1000" bestFit="1" customWidth="1"/>
    <col min="3590" max="3590" width="26.25" style="1000" customWidth="1"/>
    <col min="3591" max="3591" width="20" style="1000" customWidth="1"/>
    <col min="3592" max="3842" width="9" style="1000"/>
    <col min="3843" max="3843" width="3.125" style="1000" customWidth="1"/>
    <col min="3844" max="3844" width="4.125" style="1000" customWidth="1"/>
    <col min="3845" max="3845" width="61.625" style="1000" bestFit="1" customWidth="1"/>
    <col min="3846" max="3846" width="26.25" style="1000" customWidth="1"/>
    <col min="3847" max="3847" width="20" style="1000" customWidth="1"/>
    <col min="3848" max="4098" width="9" style="1000"/>
    <col min="4099" max="4099" width="3.125" style="1000" customWidth="1"/>
    <col min="4100" max="4100" width="4.125" style="1000" customWidth="1"/>
    <col min="4101" max="4101" width="61.625" style="1000" bestFit="1" customWidth="1"/>
    <col min="4102" max="4102" width="26.25" style="1000" customWidth="1"/>
    <col min="4103" max="4103" width="20" style="1000" customWidth="1"/>
    <col min="4104" max="4354" width="9" style="1000"/>
    <col min="4355" max="4355" width="3.125" style="1000" customWidth="1"/>
    <col min="4356" max="4356" width="4.125" style="1000" customWidth="1"/>
    <col min="4357" max="4357" width="61.625" style="1000" bestFit="1" customWidth="1"/>
    <col min="4358" max="4358" width="26.25" style="1000" customWidth="1"/>
    <col min="4359" max="4359" width="20" style="1000" customWidth="1"/>
    <col min="4360" max="4610" width="9" style="1000"/>
    <col min="4611" max="4611" width="3.125" style="1000" customWidth="1"/>
    <col min="4612" max="4612" width="4.125" style="1000" customWidth="1"/>
    <col min="4613" max="4613" width="61.625" style="1000" bestFit="1" customWidth="1"/>
    <col min="4614" max="4614" width="26.25" style="1000" customWidth="1"/>
    <col min="4615" max="4615" width="20" style="1000" customWidth="1"/>
    <col min="4616" max="4866" width="9" style="1000"/>
    <col min="4867" max="4867" width="3.125" style="1000" customWidth="1"/>
    <col min="4868" max="4868" width="4.125" style="1000" customWidth="1"/>
    <col min="4869" max="4869" width="61.625" style="1000" bestFit="1" customWidth="1"/>
    <col min="4870" max="4870" width="26.25" style="1000" customWidth="1"/>
    <col min="4871" max="4871" width="20" style="1000" customWidth="1"/>
    <col min="4872" max="5122" width="9" style="1000"/>
    <col min="5123" max="5123" width="3.125" style="1000" customWidth="1"/>
    <col min="5124" max="5124" width="4.125" style="1000" customWidth="1"/>
    <col min="5125" max="5125" width="61.625" style="1000" bestFit="1" customWidth="1"/>
    <col min="5126" max="5126" width="26.25" style="1000" customWidth="1"/>
    <col min="5127" max="5127" width="20" style="1000" customWidth="1"/>
    <col min="5128" max="5378" width="9" style="1000"/>
    <col min="5379" max="5379" width="3.125" style="1000" customWidth="1"/>
    <col min="5380" max="5380" width="4.125" style="1000" customWidth="1"/>
    <col min="5381" max="5381" width="61.625" style="1000" bestFit="1" customWidth="1"/>
    <col min="5382" max="5382" width="26.25" style="1000" customWidth="1"/>
    <col min="5383" max="5383" width="20" style="1000" customWidth="1"/>
    <col min="5384" max="5634" width="9" style="1000"/>
    <col min="5635" max="5635" width="3.125" style="1000" customWidth="1"/>
    <col min="5636" max="5636" width="4.125" style="1000" customWidth="1"/>
    <col min="5637" max="5637" width="61.625" style="1000" bestFit="1" customWidth="1"/>
    <col min="5638" max="5638" width="26.25" style="1000" customWidth="1"/>
    <col min="5639" max="5639" width="20" style="1000" customWidth="1"/>
    <col min="5640" max="5890" width="9" style="1000"/>
    <col min="5891" max="5891" width="3.125" style="1000" customWidth="1"/>
    <col min="5892" max="5892" width="4.125" style="1000" customWidth="1"/>
    <col min="5893" max="5893" width="61.625" style="1000" bestFit="1" customWidth="1"/>
    <col min="5894" max="5894" width="26.25" style="1000" customWidth="1"/>
    <col min="5895" max="5895" width="20" style="1000" customWidth="1"/>
    <col min="5896" max="6146" width="9" style="1000"/>
    <col min="6147" max="6147" width="3.125" style="1000" customWidth="1"/>
    <col min="6148" max="6148" width="4.125" style="1000" customWidth="1"/>
    <col min="6149" max="6149" width="61.625" style="1000" bestFit="1" customWidth="1"/>
    <col min="6150" max="6150" width="26.25" style="1000" customWidth="1"/>
    <col min="6151" max="6151" width="20" style="1000" customWidth="1"/>
    <col min="6152" max="6402" width="9" style="1000"/>
    <col min="6403" max="6403" width="3.125" style="1000" customWidth="1"/>
    <col min="6404" max="6404" width="4.125" style="1000" customWidth="1"/>
    <col min="6405" max="6405" width="61.625" style="1000" bestFit="1" customWidth="1"/>
    <col min="6406" max="6406" width="26.25" style="1000" customWidth="1"/>
    <col min="6407" max="6407" width="20" style="1000" customWidth="1"/>
    <col min="6408" max="6658" width="9" style="1000"/>
    <col min="6659" max="6659" width="3.125" style="1000" customWidth="1"/>
    <col min="6660" max="6660" width="4.125" style="1000" customWidth="1"/>
    <col min="6661" max="6661" width="61.625" style="1000" bestFit="1" customWidth="1"/>
    <col min="6662" max="6662" width="26.25" style="1000" customWidth="1"/>
    <col min="6663" max="6663" width="20" style="1000" customWidth="1"/>
    <col min="6664" max="6914" width="9" style="1000"/>
    <col min="6915" max="6915" width="3.125" style="1000" customWidth="1"/>
    <col min="6916" max="6916" width="4.125" style="1000" customWidth="1"/>
    <col min="6917" max="6917" width="61.625" style="1000" bestFit="1" customWidth="1"/>
    <col min="6918" max="6918" width="26.25" style="1000" customWidth="1"/>
    <col min="6919" max="6919" width="20" style="1000" customWidth="1"/>
    <col min="6920" max="7170" width="9" style="1000"/>
    <col min="7171" max="7171" width="3.125" style="1000" customWidth="1"/>
    <col min="7172" max="7172" width="4.125" style="1000" customWidth="1"/>
    <col min="7173" max="7173" width="61.625" style="1000" bestFit="1" customWidth="1"/>
    <col min="7174" max="7174" width="26.25" style="1000" customWidth="1"/>
    <col min="7175" max="7175" width="20" style="1000" customWidth="1"/>
    <col min="7176" max="7426" width="9" style="1000"/>
    <col min="7427" max="7427" width="3.125" style="1000" customWidth="1"/>
    <col min="7428" max="7428" width="4.125" style="1000" customWidth="1"/>
    <col min="7429" max="7429" width="61.625" style="1000" bestFit="1" customWidth="1"/>
    <col min="7430" max="7430" width="26.25" style="1000" customWidth="1"/>
    <col min="7431" max="7431" width="20" style="1000" customWidth="1"/>
    <col min="7432" max="7682" width="9" style="1000"/>
    <col min="7683" max="7683" width="3.125" style="1000" customWidth="1"/>
    <col min="7684" max="7684" width="4.125" style="1000" customWidth="1"/>
    <col min="7685" max="7685" width="61.625" style="1000" bestFit="1" customWidth="1"/>
    <col min="7686" max="7686" width="26.25" style="1000" customWidth="1"/>
    <col min="7687" max="7687" width="20" style="1000" customWidth="1"/>
    <col min="7688" max="7938" width="9" style="1000"/>
    <col min="7939" max="7939" width="3.125" style="1000" customWidth="1"/>
    <col min="7940" max="7940" width="4.125" style="1000" customWidth="1"/>
    <col min="7941" max="7941" width="61.625" style="1000" bestFit="1" customWidth="1"/>
    <col min="7942" max="7942" width="26.25" style="1000" customWidth="1"/>
    <col min="7943" max="7943" width="20" style="1000" customWidth="1"/>
    <col min="7944" max="8194" width="9" style="1000"/>
    <col min="8195" max="8195" width="3.125" style="1000" customWidth="1"/>
    <col min="8196" max="8196" width="4.125" style="1000" customWidth="1"/>
    <col min="8197" max="8197" width="61.625" style="1000" bestFit="1" customWidth="1"/>
    <col min="8198" max="8198" width="26.25" style="1000" customWidth="1"/>
    <col min="8199" max="8199" width="20" style="1000" customWidth="1"/>
    <col min="8200" max="8450" width="9" style="1000"/>
    <col min="8451" max="8451" width="3.125" style="1000" customWidth="1"/>
    <col min="8452" max="8452" width="4.125" style="1000" customWidth="1"/>
    <col min="8453" max="8453" width="61.625" style="1000" bestFit="1" customWidth="1"/>
    <col min="8454" max="8454" width="26.25" style="1000" customWidth="1"/>
    <col min="8455" max="8455" width="20" style="1000" customWidth="1"/>
    <col min="8456" max="8706" width="9" style="1000"/>
    <col min="8707" max="8707" width="3.125" style="1000" customWidth="1"/>
    <col min="8708" max="8708" width="4.125" style="1000" customWidth="1"/>
    <col min="8709" max="8709" width="61.625" style="1000" bestFit="1" customWidth="1"/>
    <col min="8710" max="8710" width="26.25" style="1000" customWidth="1"/>
    <col min="8711" max="8711" width="20" style="1000" customWidth="1"/>
    <col min="8712" max="8962" width="9" style="1000"/>
    <col min="8963" max="8963" width="3.125" style="1000" customWidth="1"/>
    <col min="8964" max="8964" width="4.125" style="1000" customWidth="1"/>
    <col min="8965" max="8965" width="61.625" style="1000" bestFit="1" customWidth="1"/>
    <col min="8966" max="8966" width="26.25" style="1000" customWidth="1"/>
    <col min="8967" max="8967" width="20" style="1000" customWidth="1"/>
    <col min="8968" max="9218" width="9" style="1000"/>
    <col min="9219" max="9219" width="3.125" style="1000" customWidth="1"/>
    <col min="9220" max="9220" width="4.125" style="1000" customWidth="1"/>
    <col min="9221" max="9221" width="61.625" style="1000" bestFit="1" customWidth="1"/>
    <col min="9222" max="9222" width="26.25" style="1000" customWidth="1"/>
    <col min="9223" max="9223" width="20" style="1000" customWidth="1"/>
    <col min="9224" max="9474" width="9" style="1000"/>
    <col min="9475" max="9475" width="3.125" style="1000" customWidth="1"/>
    <col min="9476" max="9476" width="4.125" style="1000" customWidth="1"/>
    <col min="9477" max="9477" width="61.625" style="1000" bestFit="1" customWidth="1"/>
    <col min="9478" max="9478" width="26.25" style="1000" customWidth="1"/>
    <col min="9479" max="9479" width="20" style="1000" customWidth="1"/>
    <col min="9480" max="9730" width="9" style="1000"/>
    <col min="9731" max="9731" width="3.125" style="1000" customWidth="1"/>
    <col min="9732" max="9732" width="4.125" style="1000" customWidth="1"/>
    <col min="9733" max="9733" width="61.625" style="1000" bestFit="1" customWidth="1"/>
    <col min="9734" max="9734" width="26.25" style="1000" customWidth="1"/>
    <col min="9735" max="9735" width="20" style="1000" customWidth="1"/>
    <col min="9736" max="9986" width="9" style="1000"/>
    <col min="9987" max="9987" width="3.125" style="1000" customWidth="1"/>
    <col min="9988" max="9988" width="4.125" style="1000" customWidth="1"/>
    <col min="9989" max="9989" width="61.625" style="1000" bestFit="1" customWidth="1"/>
    <col min="9990" max="9990" width="26.25" style="1000" customWidth="1"/>
    <col min="9991" max="9991" width="20" style="1000" customWidth="1"/>
    <col min="9992" max="10242" width="9" style="1000"/>
    <col min="10243" max="10243" width="3.125" style="1000" customWidth="1"/>
    <col min="10244" max="10244" width="4.125" style="1000" customWidth="1"/>
    <col min="10245" max="10245" width="61.625" style="1000" bestFit="1" customWidth="1"/>
    <col min="10246" max="10246" width="26.25" style="1000" customWidth="1"/>
    <col min="10247" max="10247" width="20" style="1000" customWidth="1"/>
    <col min="10248" max="10498" width="9" style="1000"/>
    <col min="10499" max="10499" width="3.125" style="1000" customWidth="1"/>
    <col min="10500" max="10500" width="4.125" style="1000" customWidth="1"/>
    <col min="10501" max="10501" width="61.625" style="1000" bestFit="1" customWidth="1"/>
    <col min="10502" max="10502" width="26.25" style="1000" customWidth="1"/>
    <col min="10503" max="10503" width="20" style="1000" customWidth="1"/>
    <col min="10504" max="10754" width="9" style="1000"/>
    <col min="10755" max="10755" width="3.125" style="1000" customWidth="1"/>
    <col min="10756" max="10756" width="4.125" style="1000" customWidth="1"/>
    <col min="10757" max="10757" width="61.625" style="1000" bestFit="1" customWidth="1"/>
    <col min="10758" max="10758" width="26.25" style="1000" customWidth="1"/>
    <col min="10759" max="10759" width="20" style="1000" customWidth="1"/>
    <col min="10760" max="11010" width="9" style="1000"/>
    <col min="11011" max="11011" width="3.125" style="1000" customWidth="1"/>
    <col min="11012" max="11012" width="4.125" style="1000" customWidth="1"/>
    <col min="11013" max="11013" width="61.625" style="1000" bestFit="1" customWidth="1"/>
    <col min="11014" max="11014" width="26.25" style="1000" customWidth="1"/>
    <col min="11015" max="11015" width="20" style="1000" customWidth="1"/>
    <col min="11016" max="11266" width="9" style="1000"/>
    <col min="11267" max="11267" width="3.125" style="1000" customWidth="1"/>
    <col min="11268" max="11268" width="4.125" style="1000" customWidth="1"/>
    <col min="11269" max="11269" width="61.625" style="1000" bestFit="1" customWidth="1"/>
    <col min="11270" max="11270" width="26.25" style="1000" customWidth="1"/>
    <col min="11271" max="11271" width="20" style="1000" customWidth="1"/>
    <col min="11272" max="11522" width="9" style="1000"/>
    <col min="11523" max="11523" width="3.125" style="1000" customWidth="1"/>
    <col min="11524" max="11524" width="4.125" style="1000" customWidth="1"/>
    <col min="11525" max="11525" width="61.625" style="1000" bestFit="1" customWidth="1"/>
    <col min="11526" max="11526" width="26.25" style="1000" customWidth="1"/>
    <col min="11527" max="11527" width="20" style="1000" customWidth="1"/>
    <col min="11528" max="11778" width="9" style="1000"/>
    <col min="11779" max="11779" width="3.125" style="1000" customWidth="1"/>
    <col min="11780" max="11780" width="4.125" style="1000" customWidth="1"/>
    <col min="11781" max="11781" width="61.625" style="1000" bestFit="1" customWidth="1"/>
    <col min="11782" max="11782" width="26.25" style="1000" customWidth="1"/>
    <col min="11783" max="11783" width="20" style="1000" customWidth="1"/>
    <col min="11784" max="12034" width="9" style="1000"/>
    <col min="12035" max="12035" width="3.125" style="1000" customWidth="1"/>
    <col min="12036" max="12036" width="4.125" style="1000" customWidth="1"/>
    <col min="12037" max="12037" width="61.625" style="1000" bestFit="1" customWidth="1"/>
    <col min="12038" max="12038" width="26.25" style="1000" customWidth="1"/>
    <col min="12039" max="12039" width="20" style="1000" customWidth="1"/>
    <col min="12040" max="12290" width="9" style="1000"/>
    <col min="12291" max="12291" width="3.125" style="1000" customWidth="1"/>
    <col min="12292" max="12292" width="4.125" style="1000" customWidth="1"/>
    <col min="12293" max="12293" width="61.625" style="1000" bestFit="1" customWidth="1"/>
    <col min="12294" max="12294" width="26.25" style="1000" customWidth="1"/>
    <col min="12295" max="12295" width="20" style="1000" customWidth="1"/>
    <col min="12296" max="12546" width="9" style="1000"/>
    <col min="12547" max="12547" width="3.125" style="1000" customWidth="1"/>
    <col min="12548" max="12548" width="4.125" style="1000" customWidth="1"/>
    <col min="12549" max="12549" width="61.625" style="1000" bestFit="1" customWidth="1"/>
    <col min="12550" max="12550" width="26.25" style="1000" customWidth="1"/>
    <col min="12551" max="12551" width="20" style="1000" customWidth="1"/>
    <col min="12552" max="12802" width="9" style="1000"/>
    <col min="12803" max="12803" width="3.125" style="1000" customWidth="1"/>
    <col min="12804" max="12804" width="4.125" style="1000" customWidth="1"/>
    <col min="12805" max="12805" width="61.625" style="1000" bestFit="1" customWidth="1"/>
    <col min="12806" max="12806" width="26.25" style="1000" customWidth="1"/>
    <col min="12807" max="12807" width="20" style="1000" customWidth="1"/>
    <col min="12808" max="13058" width="9" style="1000"/>
    <col min="13059" max="13059" width="3.125" style="1000" customWidth="1"/>
    <col min="13060" max="13060" width="4.125" style="1000" customWidth="1"/>
    <col min="13061" max="13061" width="61.625" style="1000" bestFit="1" customWidth="1"/>
    <col min="13062" max="13062" width="26.25" style="1000" customWidth="1"/>
    <col min="13063" max="13063" width="20" style="1000" customWidth="1"/>
    <col min="13064" max="13314" width="9" style="1000"/>
    <col min="13315" max="13315" width="3.125" style="1000" customWidth="1"/>
    <col min="13316" max="13316" width="4.125" style="1000" customWidth="1"/>
    <col min="13317" max="13317" width="61.625" style="1000" bestFit="1" customWidth="1"/>
    <col min="13318" max="13318" width="26.25" style="1000" customWidth="1"/>
    <col min="13319" max="13319" width="20" style="1000" customWidth="1"/>
    <col min="13320" max="13570" width="9" style="1000"/>
    <col min="13571" max="13571" width="3.125" style="1000" customWidth="1"/>
    <col min="13572" max="13572" width="4.125" style="1000" customWidth="1"/>
    <col min="13573" max="13573" width="61.625" style="1000" bestFit="1" customWidth="1"/>
    <col min="13574" max="13574" width="26.25" style="1000" customWidth="1"/>
    <col min="13575" max="13575" width="20" style="1000" customWidth="1"/>
    <col min="13576" max="13826" width="9" style="1000"/>
    <col min="13827" max="13827" width="3.125" style="1000" customWidth="1"/>
    <col min="13828" max="13828" width="4.125" style="1000" customWidth="1"/>
    <col min="13829" max="13829" width="61.625" style="1000" bestFit="1" customWidth="1"/>
    <col min="13830" max="13830" width="26.25" style="1000" customWidth="1"/>
    <col min="13831" max="13831" width="20" style="1000" customWidth="1"/>
    <col min="13832" max="14082" width="9" style="1000"/>
    <col min="14083" max="14083" width="3.125" style="1000" customWidth="1"/>
    <col min="14084" max="14084" width="4.125" style="1000" customWidth="1"/>
    <col min="14085" max="14085" width="61.625" style="1000" bestFit="1" customWidth="1"/>
    <col min="14086" max="14086" width="26.25" style="1000" customWidth="1"/>
    <col min="14087" max="14087" width="20" style="1000" customWidth="1"/>
    <col min="14088" max="14338" width="9" style="1000"/>
    <col min="14339" max="14339" width="3.125" style="1000" customWidth="1"/>
    <col min="14340" max="14340" width="4.125" style="1000" customWidth="1"/>
    <col min="14341" max="14341" width="61.625" style="1000" bestFit="1" customWidth="1"/>
    <col min="14342" max="14342" width="26.25" style="1000" customWidth="1"/>
    <col min="14343" max="14343" width="20" style="1000" customWidth="1"/>
    <col min="14344" max="14594" width="9" style="1000"/>
    <col min="14595" max="14595" width="3.125" style="1000" customWidth="1"/>
    <col min="14596" max="14596" width="4.125" style="1000" customWidth="1"/>
    <col min="14597" max="14597" width="61.625" style="1000" bestFit="1" customWidth="1"/>
    <col min="14598" max="14598" width="26.25" style="1000" customWidth="1"/>
    <col min="14599" max="14599" width="20" style="1000" customWidth="1"/>
    <col min="14600" max="14850" width="9" style="1000"/>
    <col min="14851" max="14851" width="3.125" style="1000" customWidth="1"/>
    <col min="14852" max="14852" width="4.125" style="1000" customWidth="1"/>
    <col min="14853" max="14853" width="61.625" style="1000" bestFit="1" customWidth="1"/>
    <col min="14854" max="14854" width="26.25" style="1000" customWidth="1"/>
    <col min="14855" max="14855" width="20" style="1000" customWidth="1"/>
    <col min="14856" max="15106" width="9" style="1000"/>
    <col min="15107" max="15107" width="3.125" style="1000" customWidth="1"/>
    <col min="15108" max="15108" width="4.125" style="1000" customWidth="1"/>
    <col min="15109" max="15109" width="61.625" style="1000" bestFit="1" customWidth="1"/>
    <col min="15110" max="15110" width="26.25" style="1000" customWidth="1"/>
    <col min="15111" max="15111" width="20" style="1000" customWidth="1"/>
    <col min="15112" max="15362" width="9" style="1000"/>
    <col min="15363" max="15363" width="3.125" style="1000" customWidth="1"/>
    <col min="15364" max="15364" width="4.125" style="1000" customWidth="1"/>
    <col min="15365" max="15365" width="61.625" style="1000" bestFit="1" customWidth="1"/>
    <col min="15366" max="15366" width="26.25" style="1000" customWidth="1"/>
    <col min="15367" max="15367" width="20" style="1000" customWidth="1"/>
    <col min="15368" max="15618" width="9" style="1000"/>
    <col min="15619" max="15619" width="3.125" style="1000" customWidth="1"/>
    <col min="15620" max="15620" width="4.125" style="1000" customWidth="1"/>
    <col min="15621" max="15621" width="61.625" style="1000" bestFit="1" customWidth="1"/>
    <col min="15622" max="15622" width="26.25" style="1000" customWidth="1"/>
    <col min="15623" max="15623" width="20" style="1000" customWidth="1"/>
    <col min="15624" max="15874" width="9" style="1000"/>
    <col min="15875" max="15875" width="3.125" style="1000" customWidth="1"/>
    <col min="15876" max="15876" width="4.125" style="1000" customWidth="1"/>
    <col min="15877" max="15877" width="61.625" style="1000" bestFit="1" customWidth="1"/>
    <col min="15878" max="15878" width="26.25" style="1000" customWidth="1"/>
    <col min="15879" max="15879" width="20" style="1000" customWidth="1"/>
    <col min="15880" max="16130" width="9" style="1000"/>
    <col min="16131" max="16131" width="3.125" style="1000" customWidth="1"/>
    <col min="16132" max="16132" width="4.125" style="1000" customWidth="1"/>
    <col min="16133" max="16133" width="61.625" style="1000" bestFit="1" customWidth="1"/>
    <col min="16134" max="16134" width="26.25" style="1000" customWidth="1"/>
    <col min="16135" max="16135" width="20" style="1000" customWidth="1"/>
    <col min="16136" max="16384" width="9" style="1000"/>
  </cols>
  <sheetData>
    <row r="2" spans="2:7" ht="18.75">
      <c r="B2" s="1004" t="s">
        <v>755</v>
      </c>
    </row>
    <row r="3" spans="2:7" ht="14.25" customHeight="1">
      <c r="B3" s="1004"/>
      <c r="F3" s="1005"/>
      <c r="G3" s="1006"/>
    </row>
    <row r="4" spans="2:7">
      <c r="B4" s="1000" t="s">
        <v>754</v>
      </c>
      <c r="F4" s="1007"/>
      <c r="G4" s="1006"/>
    </row>
    <row r="5" spans="2:7" ht="8.25" customHeight="1" thickBot="1"/>
    <row r="6" spans="2:7" s="1008" customFormat="1" ht="18" customHeight="1" thickBot="1">
      <c r="B6" s="1009"/>
      <c r="C6" s="1010" t="s">
        <v>200</v>
      </c>
      <c r="D6" s="1914" t="s">
        <v>201</v>
      </c>
      <c r="E6" s="1915"/>
      <c r="F6" s="1916"/>
      <c r="G6" s="1011" t="s">
        <v>202</v>
      </c>
    </row>
    <row r="7" spans="2:7" s="1012" customFormat="1" ht="18" customHeight="1" thickTop="1">
      <c r="B7" s="1013" t="s">
        <v>365</v>
      </c>
      <c r="C7" s="1014" t="s">
        <v>203</v>
      </c>
      <c r="D7" s="1920" t="s">
        <v>366</v>
      </c>
      <c r="E7" s="1921"/>
      <c r="F7" s="1922"/>
      <c r="G7" s="1015" t="s">
        <v>204</v>
      </c>
    </row>
    <row r="8" spans="2:7" s="1012" customFormat="1" ht="18" customHeight="1">
      <c r="B8" s="1016" t="s">
        <v>205</v>
      </c>
      <c r="C8" s="1017" t="s">
        <v>206</v>
      </c>
      <c r="D8" s="1926" t="s">
        <v>366</v>
      </c>
      <c r="E8" s="1927"/>
      <c r="F8" s="1928"/>
      <c r="G8" s="1018" t="s">
        <v>207</v>
      </c>
    </row>
    <row r="9" spans="2:7" s="1012" customFormat="1" ht="18" customHeight="1" thickBot="1">
      <c r="B9" s="1019" t="s">
        <v>208</v>
      </c>
      <c r="C9" s="1020" t="s">
        <v>209</v>
      </c>
      <c r="D9" s="1923" t="s">
        <v>366</v>
      </c>
      <c r="E9" s="1924"/>
      <c r="F9" s="1925"/>
      <c r="G9" s="1021" t="s">
        <v>210</v>
      </c>
    </row>
    <row r="10" spans="2:7" s="1012" customFormat="1" ht="18" customHeight="1" thickBot="1">
      <c r="B10" s="1022"/>
      <c r="C10" s="1022"/>
      <c r="D10" s="1023"/>
      <c r="E10" s="1022"/>
      <c r="F10" s="1024"/>
      <c r="G10" s="1025"/>
    </row>
    <row r="11" spans="2:7" s="1008" customFormat="1" ht="18" customHeight="1" thickBot="1">
      <c r="B11" s="1009"/>
      <c r="C11" s="1010" t="s">
        <v>211</v>
      </c>
      <c r="D11" s="1914" t="s">
        <v>201</v>
      </c>
      <c r="E11" s="1915"/>
      <c r="F11" s="1916"/>
      <c r="G11" s="1011" t="s">
        <v>202</v>
      </c>
    </row>
    <row r="12" spans="2:7" s="1012" customFormat="1" ht="18" customHeight="1" thickTop="1">
      <c r="B12" s="1016" t="s">
        <v>365</v>
      </c>
      <c r="C12" s="1017" t="s">
        <v>777</v>
      </c>
      <c r="D12" s="1026"/>
      <c r="E12" s="1027" t="e">
        <f>ROUNDDOWN('様式10-4'!M19,1)</f>
        <v>#DIV/0!</v>
      </c>
      <c r="F12" s="1028" t="s">
        <v>380</v>
      </c>
      <c r="G12" s="1018" t="s">
        <v>440</v>
      </c>
    </row>
    <row r="13" spans="2:7" s="1012" customFormat="1" ht="18" customHeight="1">
      <c r="B13" s="1946" t="s">
        <v>367</v>
      </c>
      <c r="C13" s="1030" t="s">
        <v>778</v>
      </c>
      <c r="D13" s="1031"/>
      <c r="E13" s="1032" t="e">
        <f>ROUNDDOWN('様式10-4'!P19,1)</f>
        <v>#DIV/0!</v>
      </c>
      <c r="F13" s="1033" t="s">
        <v>380</v>
      </c>
      <c r="G13" s="1949" t="s">
        <v>494</v>
      </c>
    </row>
    <row r="14" spans="2:7" s="1012" customFormat="1" ht="18" customHeight="1">
      <c r="B14" s="1948"/>
      <c r="C14" s="1034" t="s">
        <v>779</v>
      </c>
      <c r="D14" s="1035"/>
      <c r="E14" s="1036">
        <f>ROUNDDOWN('様式10-4'!N19,0)</f>
        <v>0</v>
      </c>
      <c r="F14" s="1037" t="s">
        <v>381</v>
      </c>
      <c r="G14" s="1950"/>
    </row>
    <row r="15" spans="2:7" s="1012" customFormat="1" ht="18" customHeight="1">
      <c r="B15" s="1016" t="s">
        <v>781</v>
      </c>
      <c r="C15" s="1014" t="s">
        <v>782</v>
      </c>
      <c r="D15" s="1056"/>
      <c r="E15" s="1108">
        <f>ROUNDDOWN('様式10-4'!AG8,0)</f>
        <v>0</v>
      </c>
      <c r="F15" s="1037" t="s">
        <v>784</v>
      </c>
      <c r="G15" s="1094" t="s">
        <v>783</v>
      </c>
    </row>
    <row r="16" spans="2:7" s="1012" customFormat="1" ht="18" customHeight="1">
      <c r="B16" s="1947" t="s">
        <v>780</v>
      </c>
      <c r="C16" s="1017" t="s">
        <v>213</v>
      </c>
      <c r="D16" s="1038"/>
      <c r="E16" s="1039" t="e">
        <f>ROUNDDOWN(SUM(E17:E21),0)</f>
        <v>#DIV/0!</v>
      </c>
      <c r="F16" s="1028" t="s">
        <v>384</v>
      </c>
      <c r="G16" s="1018" t="s">
        <v>472</v>
      </c>
    </row>
    <row r="17" spans="2:7" s="1012" customFormat="1" ht="35.1" customHeight="1">
      <c r="B17" s="1947"/>
      <c r="C17" s="1040" t="s">
        <v>214</v>
      </c>
      <c r="D17" s="1041" t="s">
        <v>387</v>
      </c>
      <c r="E17" s="1042" t="e">
        <f>ROUNDDOWN('様式9-7'!L26,0)</f>
        <v>#DIV/0!</v>
      </c>
      <c r="F17" s="1043" t="s">
        <v>385</v>
      </c>
      <c r="G17" s="1044" t="s">
        <v>212</v>
      </c>
    </row>
    <row r="18" spans="2:7" s="1012" customFormat="1" ht="35.1" customHeight="1">
      <c r="B18" s="1947"/>
      <c r="C18" s="1045" t="s">
        <v>650</v>
      </c>
      <c r="D18" s="1046" t="s">
        <v>389</v>
      </c>
      <c r="E18" s="1047">
        <v>0</v>
      </c>
      <c r="F18" s="1048" t="s">
        <v>386</v>
      </c>
      <c r="G18" s="1049" t="s">
        <v>814</v>
      </c>
    </row>
    <row r="19" spans="2:7" s="1012" customFormat="1" ht="35.1" customHeight="1">
      <c r="B19" s="1947"/>
      <c r="C19" s="1050" t="s">
        <v>651</v>
      </c>
      <c r="D19" s="1051" t="s">
        <v>388</v>
      </c>
      <c r="E19" s="1052"/>
      <c r="F19" s="1053" t="s">
        <v>386</v>
      </c>
      <c r="G19" s="1054" t="s">
        <v>815</v>
      </c>
    </row>
    <row r="20" spans="2:7" s="1012" customFormat="1" ht="35.1" customHeight="1">
      <c r="B20" s="1947"/>
      <c r="C20" s="1050" t="s">
        <v>652</v>
      </c>
      <c r="D20" s="1051" t="s">
        <v>388</v>
      </c>
      <c r="E20" s="1055">
        <v>0</v>
      </c>
      <c r="F20" s="1053" t="s">
        <v>320</v>
      </c>
      <c r="G20" s="1054" t="s">
        <v>816</v>
      </c>
    </row>
    <row r="21" spans="2:7" s="1012" customFormat="1" ht="35.1" customHeight="1">
      <c r="B21" s="1948"/>
      <c r="C21" s="1014" t="s">
        <v>499</v>
      </c>
      <c r="D21" s="1056" t="s">
        <v>389</v>
      </c>
      <c r="E21" s="1057">
        <v>0</v>
      </c>
      <c r="F21" s="1037" t="s">
        <v>386</v>
      </c>
      <c r="G21" s="1015" t="s">
        <v>498</v>
      </c>
    </row>
    <row r="22" spans="2:7" s="1012" customFormat="1" ht="18" customHeight="1">
      <c r="B22" s="1029" t="s">
        <v>706</v>
      </c>
      <c r="C22" s="1030" t="s">
        <v>215</v>
      </c>
      <c r="D22" s="1958" t="s">
        <v>216</v>
      </c>
      <c r="E22" s="1959"/>
      <c r="F22" s="1960"/>
      <c r="G22" s="1058"/>
    </row>
    <row r="23" spans="2:7" s="1012" customFormat="1" ht="18" customHeight="1">
      <c r="B23" s="1059"/>
      <c r="C23" s="1060"/>
      <c r="D23" s="1061" t="s">
        <v>390</v>
      </c>
      <c r="E23" s="1062"/>
      <c r="F23" s="1063" t="s">
        <v>391</v>
      </c>
      <c r="G23" s="1064" t="s">
        <v>522</v>
      </c>
    </row>
    <row r="24" spans="2:7" s="1012" customFormat="1" ht="18" customHeight="1">
      <c r="B24" s="1059"/>
      <c r="C24" s="1060"/>
      <c r="D24" s="1093" t="s">
        <v>757</v>
      </c>
      <c r="E24" s="1065"/>
      <c r="F24" s="1063" t="s">
        <v>392</v>
      </c>
      <c r="G24" s="1064"/>
    </row>
    <row r="25" spans="2:7" s="1012" customFormat="1" ht="18" customHeight="1">
      <c r="B25" s="1013"/>
      <c r="C25" s="1034" t="s">
        <v>217</v>
      </c>
      <c r="D25" s="1917"/>
      <c r="E25" s="1918"/>
      <c r="F25" s="1919"/>
      <c r="G25" s="1066" t="s">
        <v>218</v>
      </c>
    </row>
    <row r="26" spans="2:7" s="1012" customFormat="1" ht="18" customHeight="1">
      <c r="B26" s="1016" t="s">
        <v>368</v>
      </c>
      <c r="C26" s="1017" t="s">
        <v>707</v>
      </c>
      <c r="D26" s="1943" t="s">
        <v>366</v>
      </c>
      <c r="E26" s="1944"/>
      <c r="F26" s="1945"/>
      <c r="G26" s="1067" t="s">
        <v>440</v>
      </c>
    </row>
    <row r="27" spans="2:7" s="1012" customFormat="1" ht="18" customHeight="1">
      <c r="B27" s="1946" t="s">
        <v>711</v>
      </c>
      <c r="C27" s="1017" t="s">
        <v>713</v>
      </c>
      <c r="D27" s="1943" t="s">
        <v>366</v>
      </c>
      <c r="E27" s="1944"/>
      <c r="F27" s="1945"/>
      <c r="G27" s="1067"/>
    </row>
    <row r="28" spans="2:7" s="1012" customFormat="1" ht="18" customHeight="1">
      <c r="B28" s="1947"/>
      <c r="C28" s="1030" t="s">
        <v>219</v>
      </c>
      <c r="D28" s="1934"/>
      <c r="E28" s="1935"/>
      <c r="F28" s="1936"/>
      <c r="G28" s="1949" t="s">
        <v>441</v>
      </c>
    </row>
    <row r="29" spans="2:7" s="1012" customFormat="1" ht="18" customHeight="1">
      <c r="B29" s="1947"/>
      <c r="C29" s="1060" t="s">
        <v>369</v>
      </c>
      <c r="D29" s="1937"/>
      <c r="E29" s="1938"/>
      <c r="F29" s="1939"/>
      <c r="G29" s="1957"/>
    </row>
    <row r="30" spans="2:7" s="1012" customFormat="1" ht="18" customHeight="1">
      <c r="B30" s="1947"/>
      <c r="C30" s="1060"/>
      <c r="D30" s="1937"/>
      <c r="E30" s="1938"/>
      <c r="F30" s="1939"/>
      <c r="G30" s="1961"/>
    </row>
    <row r="31" spans="2:7" s="1012" customFormat="1" ht="18" customHeight="1">
      <c r="B31" s="1948"/>
      <c r="C31" s="1034" t="s">
        <v>220</v>
      </c>
      <c r="D31" s="1917" t="s">
        <v>370</v>
      </c>
      <c r="E31" s="1918"/>
      <c r="F31" s="1919"/>
      <c r="G31" s="1015"/>
    </row>
    <row r="32" spans="2:7" s="1012" customFormat="1" ht="18" customHeight="1">
      <c r="B32" s="1016" t="s">
        <v>710</v>
      </c>
      <c r="C32" s="1017" t="s">
        <v>708</v>
      </c>
      <c r="D32" s="1038"/>
      <c r="E32" s="1068"/>
      <c r="F32" s="1028" t="s">
        <v>709</v>
      </c>
      <c r="G32" s="1018" t="s">
        <v>137</v>
      </c>
    </row>
    <row r="33" spans="2:7" s="1012" customFormat="1" ht="18" customHeight="1">
      <c r="B33" s="1946" t="s">
        <v>712</v>
      </c>
      <c r="C33" s="1017" t="s">
        <v>785</v>
      </c>
      <c r="D33" s="1943" t="s">
        <v>366</v>
      </c>
      <c r="E33" s="1944"/>
      <c r="F33" s="1945"/>
      <c r="G33" s="1018" t="s">
        <v>137</v>
      </c>
    </row>
    <row r="34" spans="2:7" s="1012" customFormat="1" ht="18" customHeight="1">
      <c r="B34" s="1947"/>
      <c r="C34" s="1030" t="s">
        <v>786</v>
      </c>
      <c r="D34" s="1109"/>
      <c r="E34" s="1110"/>
      <c r="F34" s="1111"/>
      <c r="G34" s="1949" t="s">
        <v>497</v>
      </c>
    </row>
    <row r="35" spans="2:7" s="1012" customFormat="1" ht="18" customHeight="1">
      <c r="B35" s="1947"/>
      <c r="C35" s="1060" t="s">
        <v>787</v>
      </c>
      <c r="D35" s="1112"/>
      <c r="E35" s="1113"/>
      <c r="F35" s="1114"/>
      <c r="G35" s="1957"/>
    </row>
    <row r="36" spans="2:7" s="1012" customFormat="1" ht="18" customHeight="1">
      <c r="B36" s="1947"/>
      <c r="C36" s="1060" t="s">
        <v>788</v>
      </c>
      <c r="D36" s="1112"/>
      <c r="E36" s="1113"/>
      <c r="F36" s="1114"/>
      <c r="G36" s="1961"/>
    </row>
    <row r="37" spans="2:7" s="1012" customFormat="1" ht="18" customHeight="1">
      <c r="B37" s="1948"/>
      <c r="C37" s="1034" t="s">
        <v>221</v>
      </c>
      <c r="D37" s="1917" t="s">
        <v>370</v>
      </c>
      <c r="E37" s="1918"/>
      <c r="F37" s="1919"/>
      <c r="G37" s="1066"/>
    </row>
    <row r="38" spans="2:7" s="1012" customFormat="1" ht="18" customHeight="1">
      <c r="B38" s="1016" t="s">
        <v>308</v>
      </c>
      <c r="C38" s="1017" t="s">
        <v>222</v>
      </c>
      <c r="D38" s="1943" t="s">
        <v>366</v>
      </c>
      <c r="E38" s="1944"/>
      <c r="F38" s="1945"/>
      <c r="G38" s="1018" t="s">
        <v>70</v>
      </c>
    </row>
    <row r="39" spans="2:7" s="1012" customFormat="1" ht="18" customHeight="1">
      <c r="B39" s="1951" t="s">
        <v>309</v>
      </c>
      <c r="C39" s="1954" t="s">
        <v>789</v>
      </c>
      <c r="D39" s="1934"/>
      <c r="E39" s="1935"/>
      <c r="F39" s="1936"/>
      <c r="G39" s="1949" t="s">
        <v>71</v>
      </c>
    </row>
    <row r="40" spans="2:7" s="1012" customFormat="1" ht="18" customHeight="1">
      <c r="B40" s="1952"/>
      <c r="C40" s="1955"/>
      <c r="D40" s="1937"/>
      <c r="E40" s="1938"/>
      <c r="F40" s="1939"/>
      <c r="G40" s="1957"/>
    </row>
    <row r="41" spans="2:7" s="1012" customFormat="1" ht="18" customHeight="1">
      <c r="B41" s="1952"/>
      <c r="C41" s="1955"/>
      <c r="D41" s="1937"/>
      <c r="E41" s="1938"/>
      <c r="F41" s="1939"/>
      <c r="G41" s="1957"/>
    </row>
    <row r="42" spans="2:7" s="1012" customFormat="1" ht="18" customHeight="1">
      <c r="B42" s="1953"/>
      <c r="C42" s="1956"/>
      <c r="D42" s="1940"/>
      <c r="E42" s="1941"/>
      <c r="F42" s="1942"/>
      <c r="G42" s="1950"/>
    </row>
    <row r="43" spans="2:7" s="1012" customFormat="1" ht="18" customHeight="1">
      <c r="B43" s="1016" t="s">
        <v>500</v>
      </c>
      <c r="C43" s="1017" t="s">
        <v>223</v>
      </c>
      <c r="D43" s="1943" t="s">
        <v>370</v>
      </c>
      <c r="E43" s="1944"/>
      <c r="F43" s="1945"/>
      <c r="G43" s="1018" t="s">
        <v>224</v>
      </c>
    </row>
    <row r="44" spans="2:7" s="1012" customFormat="1" ht="18" customHeight="1">
      <c r="B44" s="1016" t="s">
        <v>790</v>
      </c>
      <c r="C44" s="1017" t="s">
        <v>715</v>
      </c>
      <c r="D44" s="1943" t="s">
        <v>366</v>
      </c>
      <c r="E44" s="1944"/>
      <c r="F44" s="1945"/>
      <c r="G44" s="1058" t="s">
        <v>714</v>
      </c>
    </row>
    <row r="45" spans="2:7" s="1012" customFormat="1" ht="18" customHeight="1">
      <c r="B45" s="1016" t="s">
        <v>791</v>
      </c>
      <c r="C45" s="1017" t="s">
        <v>716</v>
      </c>
      <c r="D45" s="1943" t="s">
        <v>366</v>
      </c>
      <c r="E45" s="1944"/>
      <c r="F45" s="1945"/>
      <c r="G45" s="1018" t="s">
        <v>73</v>
      </c>
    </row>
    <row r="46" spans="2:7" s="1012" customFormat="1" ht="34.5" customHeight="1">
      <c r="B46" s="1016" t="s">
        <v>792</v>
      </c>
      <c r="C46" s="1017" t="s">
        <v>793</v>
      </c>
      <c r="D46" s="1943" t="s">
        <v>370</v>
      </c>
      <c r="E46" s="1944"/>
      <c r="F46" s="1945"/>
      <c r="G46" s="1018" t="s">
        <v>74</v>
      </c>
    </row>
    <row r="47" spans="2:7" s="1012" customFormat="1" ht="18" customHeight="1">
      <c r="B47" s="1016" t="s">
        <v>794</v>
      </c>
      <c r="C47" s="1017" t="s">
        <v>653</v>
      </c>
      <c r="D47" s="1943" t="s">
        <v>370</v>
      </c>
      <c r="E47" s="1944"/>
      <c r="F47" s="1945"/>
      <c r="G47" s="1018" t="s">
        <v>99</v>
      </c>
    </row>
    <row r="48" spans="2:7" s="1012" customFormat="1" ht="18" customHeight="1">
      <c r="B48" s="1016" t="s">
        <v>795</v>
      </c>
      <c r="C48" s="1030" t="s">
        <v>654</v>
      </c>
      <c r="D48" s="1943" t="s">
        <v>225</v>
      </c>
      <c r="E48" s="1944"/>
      <c r="F48" s="1945"/>
      <c r="G48" s="1058" t="s">
        <v>371</v>
      </c>
    </row>
    <row r="49" spans="2:7" s="1012" customFormat="1" ht="18" customHeight="1" thickBot="1">
      <c r="B49" s="1019" t="s">
        <v>796</v>
      </c>
      <c r="C49" s="1020" t="s">
        <v>226</v>
      </c>
      <c r="D49" s="1923" t="s">
        <v>370</v>
      </c>
      <c r="E49" s="1924"/>
      <c r="F49" s="1925"/>
      <c r="G49" s="1021" t="s">
        <v>372</v>
      </c>
    </row>
    <row r="50" spans="2:7" ht="18" customHeight="1" thickBot="1">
      <c r="D50" s="1069"/>
      <c r="F50" s="1070"/>
      <c r="G50" s="1071"/>
    </row>
    <row r="51" spans="2:7" s="1012" customFormat="1" ht="18" customHeight="1" thickBot="1">
      <c r="B51" s="1072" t="s">
        <v>227</v>
      </c>
      <c r="C51" s="1073"/>
      <c r="D51" s="1932"/>
      <c r="E51" s="1933"/>
      <c r="F51" s="1933"/>
      <c r="G51" s="1074" t="s">
        <v>752</v>
      </c>
    </row>
    <row r="52" spans="2:7" s="1012" customFormat="1" ht="18" customHeight="1" thickTop="1">
      <c r="B52" s="1075" t="s">
        <v>798</v>
      </c>
      <c r="C52" s="1076"/>
      <c r="D52" s="1077"/>
      <c r="E52" s="1078">
        <f>'様式9-7'!D14</f>
        <v>0</v>
      </c>
      <c r="F52" s="1079" t="s">
        <v>382</v>
      </c>
      <c r="G52" s="1080">
        <f>ROUNDDOWN(E52-E52/1.1,0)</f>
        <v>0</v>
      </c>
    </row>
    <row r="53" spans="2:7" s="1012" customFormat="1" ht="18" customHeight="1">
      <c r="B53" s="1081" t="s">
        <v>797</v>
      </c>
      <c r="C53" s="1082"/>
      <c r="D53" s="1083" t="s">
        <v>393</v>
      </c>
      <c r="E53" s="1084" t="e">
        <f>'様式9-7'!E14</f>
        <v>#DIV/0!</v>
      </c>
      <c r="F53" s="1085" t="s">
        <v>383</v>
      </c>
      <c r="G53" s="1086" t="e">
        <f>ROUNDDOWN(E53-E53/1.1,0)</f>
        <v>#DIV/0!</v>
      </c>
    </row>
    <row r="54" spans="2:7" s="1012" customFormat="1" ht="18" customHeight="1" thickBot="1">
      <c r="B54" s="1087" t="s">
        <v>228</v>
      </c>
      <c r="C54" s="1088"/>
      <c r="D54" s="1929" t="s">
        <v>229</v>
      </c>
      <c r="E54" s="1930"/>
      <c r="F54" s="1931"/>
      <c r="G54" s="1089"/>
    </row>
    <row r="55" spans="2:7" ht="18" customHeight="1">
      <c r="C55" s="1002" t="s">
        <v>230</v>
      </c>
      <c r="E55" s="1002"/>
    </row>
    <row r="56" spans="2:7" ht="17.25" customHeight="1">
      <c r="E56" s="1090"/>
      <c r="F56" s="1090"/>
      <c r="G56" s="996" t="str">
        <f>様式7!$F$4</f>
        <v>○○○○○○○○○○○ＥＳＣＯ事業</v>
      </c>
    </row>
  </sheetData>
  <mergeCells count="34">
    <mergeCell ref="B33:B37"/>
    <mergeCell ref="B27:B31"/>
    <mergeCell ref="G13:G14"/>
    <mergeCell ref="B39:B42"/>
    <mergeCell ref="C39:C42"/>
    <mergeCell ref="G39:G42"/>
    <mergeCell ref="D22:F22"/>
    <mergeCell ref="D31:F31"/>
    <mergeCell ref="D37:F37"/>
    <mergeCell ref="G34:G36"/>
    <mergeCell ref="G28:G30"/>
    <mergeCell ref="D26:F26"/>
    <mergeCell ref="D27:F27"/>
    <mergeCell ref="D33:F33"/>
    <mergeCell ref="B13:B14"/>
    <mergeCell ref="B16:B21"/>
    <mergeCell ref="D54:F54"/>
    <mergeCell ref="D51:F51"/>
    <mergeCell ref="D39:F42"/>
    <mergeCell ref="D28:F30"/>
    <mergeCell ref="D43:F43"/>
    <mergeCell ref="D46:F46"/>
    <mergeCell ref="D47:F47"/>
    <mergeCell ref="D48:F48"/>
    <mergeCell ref="D49:F49"/>
    <mergeCell ref="D44:F44"/>
    <mergeCell ref="D45:F45"/>
    <mergeCell ref="D38:F38"/>
    <mergeCell ref="D6:F6"/>
    <mergeCell ref="D11:F11"/>
    <mergeCell ref="D25:F25"/>
    <mergeCell ref="D7:F7"/>
    <mergeCell ref="D9:F9"/>
    <mergeCell ref="D8:F8"/>
  </mergeCells>
  <phoneticPr fontId="5"/>
  <printOptions horizontalCentered="1" verticalCentered="1"/>
  <pageMargins left="0.59055118110236227" right="0.59055118110236227" top="0.47244094488188981" bottom="0.43307086614173229" header="0.43307086614173229" footer="0.43307086614173229"/>
  <pageSetup paperSize="9" scale="65" orientation="portrait" r:id="rId1"/>
  <headerFooter alignWithMargins="0"/>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40"/>
  <sheetViews>
    <sheetView view="pageBreakPreview" zoomScale="85" zoomScaleNormal="130" zoomScaleSheetLayoutView="85" workbookViewId="0">
      <selection activeCell="T21" sqref="T21"/>
    </sheetView>
  </sheetViews>
  <sheetFormatPr defaultRowHeight="13.5"/>
  <cols>
    <col min="1" max="1" width="3.125" style="123" customWidth="1"/>
    <col min="2" max="2" width="18.75" style="123" customWidth="1"/>
    <col min="3" max="3" width="12.5" style="123" customWidth="1"/>
    <col min="4" max="4" width="25" style="123" customWidth="1"/>
    <col min="5" max="6" width="10" style="123" customWidth="1"/>
    <col min="7" max="7" width="15.625" style="123" customWidth="1"/>
    <col min="8" max="16384" width="9" style="123"/>
  </cols>
  <sheetData>
    <row r="3" spans="2:7">
      <c r="B3" s="123" t="s">
        <v>610</v>
      </c>
    </row>
    <row r="6" spans="2:7" ht="33.75" customHeight="1">
      <c r="B6" s="815" t="s">
        <v>323</v>
      </c>
      <c r="C6" s="815" t="s">
        <v>611</v>
      </c>
      <c r="D6" s="815" t="s">
        <v>100</v>
      </c>
      <c r="E6" s="816" t="s">
        <v>612</v>
      </c>
      <c r="F6" s="817" t="s">
        <v>613</v>
      </c>
      <c r="G6" s="817" t="s">
        <v>614</v>
      </c>
    </row>
    <row r="7" spans="2:7" ht="21" customHeight="1">
      <c r="B7" s="818"/>
      <c r="C7" s="818"/>
      <c r="D7" s="818"/>
      <c r="E7" s="819"/>
      <c r="F7" s="818"/>
      <c r="G7" s="820" t="str">
        <f>IF(D7=0,"",E7*ROUNDDOWN(F7,2))</f>
        <v/>
      </c>
    </row>
    <row r="8" spans="2:7" ht="21" customHeight="1">
      <c r="B8" s="835"/>
      <c r="C8" s="835"/>
      <c r="D8" s="835"/>
      <c r="E8" s="836"/>
      <c r="F8" s="835"/>
      <c r="G8" s="837" t="str">
        <f t="shared" ref="G8:G36" si="0">IF(D8=0,"",E8*ROUNDDOWN(F8,2))</f>
        <v/>
      </c>
    </row>
    <row r="9" spans="2:7" ht="21" customHeight="1">
      <c r="B9" s="818"/>
      <c r="C9" s="818"/>
      <c r="D9" s="818"/>
      <c r="E9" s="819"/>
      <c r="F9" s="818"/>
      <c r="G9" s="820" t="str">
        <f>IF(D9=0,"",E9*ROUNDDOWN(F9,2))</f>
        <v/>
      </c>
    </row>
    <row r="10" spans="2:7" ht="21" customHeight="1">
      <c r="B10" s="835"/>
      <c r="C10" s="835"/>
      <c r="D10" s="835"/>
      <c r="E10" s="836"/>
      <c r="F10" s="835"/>
      <c r="G10" s="837" t="str">
        <f t="shared" si="0"/>
        <v/>
      </c>
    </row>
    <row r="11" spans="2:7" ht="21" customHeight="1">
      <c r="B11" s="818"/>
      <c r="C11" s="818"/>
      <c r="D11" s="818"/>
      <c r="E11" s="819"/>
      <c r="F11" s="818"/>
      <c r="G11" s="820" t="str">
        <f t="shared" si="0"/>
        <v/>
      </c>
    </row>
    <row r="12" spans="2:7" ht="21" customHeight="1">
      <c r="B12" s="835"/>
      <c r="C12" s="835"/>
      <c r="D12" s="835"/>
      <c r="E12" s="836"/>
      <c r="F12" s="835"/>
      <c r="G12" s="837" t="str">
        <f t="shared" si="0"/>
        <v/>
      </c>
    </row>
    <row r="13" spans="2:7" ht="21" customHeight="1">
      <c r="B13" s="818"/>
      <c r="C13" s="818"/>
      <c r="D13" s="818"/>
      <c r="E13" s="819"/>
      <c r="F13" s="818"/>
      <c r="G13" s="820" t="str">
        <f t="shared" si="0"/>
        <v/>
      </c>
    </row>
    <row r="14" spans="2:7" ht="21" customHeight="1">
      <c r="B14" s="835"/>
      <c r="C14" s="835"/>
      <c r="D14" s="835"/>
      <c r="E14" s="836"/>
      <c r="F14" s="835"/>
      <c r="G14" s="837" t="str">
        <f t="shared" si="0"/>
        <v/>
      </c>
    </row>
    <row r="15" spans="2:7" ht="21" customHeight="1">
      <c r="B15" s="818"/>
      <c r="C15" s="818"/>
      <c r="D15" s="818"/>
      <c r="E15" s="819"/>
      <c r="F15" s="818"/>
      <c r="G15" s="820" t="str">
        <f t="shared" si="0"/>
        <v/>
      </c>
    </row>
    <row r="16" spans="2:7" ht="21" customHeight="1">
      <c r="B16" s="835"/>
      <c r="C16" s="835"/>
      <c r="D16" s="835"/>
      <c r="E16" s="836"/>
      <c r="F16" s="835"/>
      <c r="G16" s="837" t="str">
        <f t="shared" si="0"/>
        <v/>
      </c>
    </row>
    <row r="17" spans="2:7" ht="21" customHeight="1">
      <c r="B17" s="818"/>
      <c r="C17" s="818"/>
      <c r="D17" s="818"/>
      <c r="E17" s="819"/>
      <c r="F17" s="818"/>
      <c r="G17" s="820" t="str">
        <f t="shared" si="0"/>
        <v/>
      </c>
    </row>
    <row r="18" spans="2:7" ht="21" customHeight="1">
      <c r="B18" s="835"/>
      <c r="C18" s="835"/>
      <c r="D18" s="835"/>
      <c r="E18" s="836"/>
      <c r="F18" s="835"/>
      <c r="G18" s="837" t="str">
        <f t="shared" si="0"/>
        <v/>
      </c>
    </row>
    <row r="19" spans="2:7" ht="21" customHeight="1">
      <c r="B19" s="818"/>
      <c r="C19" s="818"/>
      <c r="D19" s="818"/>
      <c r="E19" s="819"/>
      <c r="F19" s="818"/>
      <c r="G19" s="820" t="str">
        <f t="shared" si="0"/>
        <v/>
      </c>
    </row>
    <row r="20" spans="2:7" ht="21" customHeight="1">
      <c r="B20" s="835"/>
      <c r="C20" s="835"/>
      <c r="D20" s="835"/>
      <c r="E20" s="836"/>
      <c r="F20" s="835"/>
      <c r="G20" s="837" t="str">
        <f t="shared" si="0"/>
        <v/>
      </c>
    </row>
    <row r="21" spans="2:7" ht="21" customHeight="1">
      <c r="B21" s="818"/>
      <c r="C21" s="818"/>
      <c r="D21" s="818"/>
      <c r="E21" s="819"/>
      <c r="F21" s="818"/>
      <c r="G21" s="820" t="str">
        <f t="shared" si="0"/>
        <v/>
      </c>
    </row>
    <row r="22" spans="2:7" ht="21" customHeight="1">
      <c r="B22" s="835"/>
      <c r="C22" s="835"/>
      <c r="D22" s="835"/>
      <c r="E22" s="836"/>
      <c r="F22" s="835"/>
      <c r="G22" s="837" t="str">
        <f t="shared" si="0"/>
        <v/>
      </c>
    </row>
    <row r="23" spans="2:7" ht="21" customHeight="1">
      <c r="B23" s="818"/>
      <c r="C23" s="818"/>
      <c r="D23" s="818"/>
      <c r="E23" s="819"/>
      <c r="F23" s="818"/>
      <c r="G23" s="820" t="str">
        <f t="shared" si="0"/>
        <v/>
      </c>
    </row>
    <row r="24" spans="2:7" ht="21" customHeight="1">
      <c r="B24" s="835"/>
      <c r="C24" s="835"/>
      <c r="D24" s="835"/>
      <c r="E24" s="836"/>
      <c r="F24" s="835"/>
      <c r="G24" s="837" t="str">
        <f t="shared" si="0"/>
        <v/>
      </c>
    </row>
    <row r="25" spans="2:7" ht="21" customHeight="1">
      <c r="B25" s="818"/>
      <c r="C25" s="818"/>
      <c r="D25" s="818"/>
      <c r="E25" s="819"/>
      <c r="F25" s="818"/>
      <c r="G25" s="820" t="str">
        <f t="shared" si="0"/>
        <v/>
      </c>
    </row>
    <row r="26" spans="2:7" ht="21" customHeight="1">
      <c r="B26" s="835"/>
      <c r="C26" s="835"/>
      <c r="D26" s="835"/>
      <c r="E26" s="836"/>
      <c r="F26" s="835"/>
      <c r="G26" s="837" t="str">
        <f t="shared" si="0"/>
        <v/>
      </c>
    </row>
    <row r="27" spans="2:7" ht="21" customHeight="1">
      <c r="B27" s="818"/>
      <c r="C27" s="818"/>
      <c r="D27" s="818"/>
      <c r="E27" s="819"/>
      <c r="F27" s="818"/>
      <c r="G27" s="820" t="str">
        <f t="shared" si="0"/>
        <v/>
      </c>
    </row>
    <row r="28" spans="2:7" ht="21" customHeight="1">
      <c r="B28" s="835"/>
      <c r="C28" s="835"/>
      <c r="D28" s="835"/>
      <c r="E28" s="836"/>
      <c r="F28" s="835"/>
      <c r="G28" s="837" t="str">
        <f t="shared" si="0"/>
        <v/>
      </c>
    </row>
    <row r="29" spans="2:7" ht="21" customHeight="1">
      <c r="B29" s="818"/>
      <c r="C29" s="818"/>
      <c r="D29" s="818"/>
      <c r="E29" s="819"/>
      <c r="F29" s="818"/>
      <c r="G29" s="820" t="str">
        <f t="shared" si="0"/>
        <v/>
      </c>
    </row>
    <row r="30" spans="2:7" ht="21" customHeight="1">
      <c r="B30" s="835"/>
      <c r="C30" s="835"/>
      <c r="D30" s="835"/>
      <c r="E30" s="836"/>
      <c r="F30" s="835"/>
      <c r="G30" s="837" t="str">
        <f t="shared" si="0"/>
        <v/>
      </c>
    </row>
    <row r="31" spans="2:7" ht="21" customHeight="1">
      <c r="B31" s="818"/>
      <c r="C31" s="818"/>
      <c r="D31" s="818"/>
      <c r="E31" s="819"/>
      <c r="F31" s="818"/>
      <c r="G31" s="820" t="str">
        <f t="shared" si="0"/>
        <v/>
      </c>
    </row>
    <row r="32" spans="2:7" ht="21" customHeight="1">
      <c r="B32" s="835"/>
      <c r="C32" s="835"/>
      <c r="D32" s="835"/>
      <c r="E32" s="836"/>
      <c r="F32" s="835"/>
      <c r="G32" s="837" t="str">
        <f t="shared" si="0"/>
        <v/>
      </c>
    </row>
    <row r="33" spans="2:7" ht="21" customHeight="1">
      <c r="B33" s="818"/>
      <c r="C33" s="818"/>
      <c r="D33" s="818"/>
      <c r="E33" s="819"/>
      <c r="F33" s="818"/>
      <c r="G33" s="820" t="str">
        <f t="shared" si="0"/>
        <v/>
      </c>
    </row>
    <row r="34" spans="2:7" ht="21" customHeight="1">
      <c r="B34" s="835"/>
      <c r="C34" s="835"/>
      <c r="D34" s="835"/>
      <c r="E34" s="836"/>
      <c r="F34" s="835"/>
      <c r="G34" s="837" t="str">
        <f t="shared" si="0"/>
        <v/>
      </c>
    </row>
    <row r="35" spans="2:7" ht="21" customHeight="1">
      <c r="B35" s="818"/>
      <c r="C35" s="818"/>
      <c r="D35" s="818"/>
      <c r="E35" s="819"/>
      <c r="F35" s="818"/>
      <c r="G35" s="820" t="str">
        <f t="shared" si="0"/>
        <v/>
      </c>
    </row>
    <row r="36" spans="2:7" ht="21" customHeight="1">
      <c r="B36" s="835"/>
      <c r="C36" s="835"/>
      <c r="D36" s="835"/>
      <c r="E36" s="836"/>
      <c r="F36" s="835"/>
      <c r="G36" s="837" t="str">
        <f t="shared" si="0"/>
        <v/>
      </c>
    </row>
    <row r="37" spans="2:7" ht="21" customHeight="1">
      <c r="B37" s="1962" t="s">
        <v>22</v>
      </c>
      <c r="C37" s="1963"/>
      <c r="D37" s="1963"/>
      <c r="E37" s="1963"/>
      <c r="F37" s="1964"/>
      <c r="G37" s="820">
        <f>SUM(G7:G36)</f>
        <v>0</v>
      </c>
    </row>
    <row r="39" spans="2:7">
      <c r="B39" s="123" t="s">
        <v>655</v>
      </c>
    </row>
    <row r="40" spans="2:7">
      <c r="B40" s="123" t="s">
        <v>615</v>
      </c>
    </row>
  </sheetData>
  <mergeCells count="1">
    <mergeCell ref="B37:F37"/>
  </mergeCells>
  <phoneticPr fontId="5"/>
  <pageMargins left="0.59055118110236227" right="0.39370078740157483" top="0.74803149606299213" bottom="0.74803149606299213" header="0.31496062992125984" footer="0.31496062992125984"/>
  <pageSetup paperSize="9" scale="98"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7"/>
  <sheetViews>
    <sheetView view="pageBreakPreview" topLeftCell="A14" zoomScale="85" zoomScaleNormal="85" zoomScaleSheetLayoutView="85" workbookViewId="0">
      <selection activeCell="J23" sqref="J23"/>
    </sheetView>
  </sheetViews>
  <sheetFormatPr defaultRowHeight="13.5"/>
  <cols>
    <col min="1" max="1" width="3.125" style="123" customWidth="1"/>
    <col min="2" max="2" width="21.875" style="123" customWidth="1"/>
    <col min="3" max="3" width="25" style="123" customWidth="1"/>
    <col min="4" max="6" width="9.25" style="123" customWidth="1"/>
    <col min="7" max="8" width="12.5" style="123" customWidth="1"/>
    <col min="9" max="16384" width="9" style="123"/>
  </cols>
  <sheetData>
    <row r="2" spans="2:8" ht="14.25">
      <c r="B2" s="821" t="s">
        <v>616</v>
      </c>
    </row>
    <row r="5" spans="2:8" ht="18" customHeight="1">
      <c r="B5" s="123" t="s">
        <v>617</v>
      </c>
    </row>
    <row r="6" spans="2:8" ht="33.75" customHeight="1">
      <c r="B6" s="822" t="s">
        <v>323</v>
      </c>
      <c r="C6" s="822" t="s">
        <v>100</v>
      </c>
      <c r="D6" s="1973" t="s">
        <v>618</v>
      </c>
      <c r="E6" s="1974"/>
      <c r="F6" s="823" t="s">
        <v>619</v>
      </c>
      <c r="G6" s="823" t="s">
        <v>620</v>
      </c>
      <c r="H6" s="823" t="s">
        <v>621</v>
      </c>
    </row>
    <row r="7" spans="2:8" ht="21" customHeight="1">
      <c r="B7" s="818"/>
      <c r="C7" s="818"/>
      <c r="D7" s="1965"/>
      <c r="E7" s="1966"/>
      <c r="F7" s="818"/>
      <c r="G7" s="820" t="str">
        <f t="shared" ref="G7:G16" si="0">IF(C7=0,"",D7*F7)</f>
        <v/>
      </c>
      <c r="H7" s="820" t="str">
        <f t="shared" ref="H7:H16" si="1">IF(C7=0,"",D7*F7*15)</f>
        <v/>
      </c>
    </row>
    <row r="8" spans="2:8" ht="21" customHeight="1">
      <c r="B8" s="829"/>
      <c r="C8" s="829"/>
      <c r="D8" s="1969"/>
      <c r="E8" s="1970"/>
      <c r="F8" s="829"/>
      <c r="G8" s="830" t="str">
        <f t="shared" si="0"/>
        <v/>
      </c>
      <c r="H8" s="830" t="str">
        <f t="shared" si="1"/>
        <v/>
      </c>
    </row>
    <row r="9" spans="2:8" ht="21" customHeight="1">
      <c r="B9" s="818"/>
      <c r="C9" s="818"/>
      <c r="D9" s="1965"/>
      <c r="E9" s="1966"/>
      <c r="F9" s="818"/>
      <c r="G9" s="820" t="str">
        <f t="shared" si="0"/>
        <v/>
      </c>
      <c r="H9" s="820" t="str">
        <f t="shared" si="1"/>
        <v/>
      </c>
    </row>
    <row r="10" spans="2:8" ht="21" customHeight="1">
      <c r="B10" s="829"/>
      <c r="C10" s="829"/>
      <c r="D10" s="1969"/>
      <c r="E10" s="1970"/>
      <c r="F10" s="829"/>
      <c r="G10" s="830" t="str">
        <f t="shared" si="0"/>
        <v/>
      </c>
      <c r="H10" s="830" t="str">
        <f t="shared" si="1"/>
        <v/>
      </c>
    </row>
    <row r="11" spans="2:8" ht="21" customHeight="1">
      <c r="B11" s="818"/>
      <c r="C11" s="818"/>
      <c r="D11" s="1965"/>
      <c r="E11" s="1966"/>
      <c r="F11" s="818"/>
      <c r="G11" s="820" t="str">
        <f t="shared" si="0"/>
        <v/>
      </c>
      <c r="H11" s="820" t="str">
        <f t="shared" si="1"/>
        <v/>
      </c>
    </row>
    <row r="12" spans="2:8" ht="21" customHeight="1">
      <c r="B12" s="829"/>
      <c r="C12" s="829"/>
      <c r="D12" s="1969"/>
      <c r="E12" s="1970"/>
      <c r="F12" s="829"/>
      <c r="G12" s="830" t="str">
        <f t="shared" si="0"/>
        <v/>
      </c>
      <c r="H12" s="830" t="str">
        <f t="shared" si="1"/>
        <v/>
      </c>
    </row>
    <row r="13" spans="2:8" ht="21" customHeight="1">
      <c r="B13" s="818"/>
      <c r="C13" s="818"/>
      <c r="D13" s="1965"/>
      <c r="E13" s="1966"/>
      <c r="F13" s="818"/>
      <c r="G13" s="820" t="str">
        <f t="shared" si="0"/>
        <v/>
      </c>
      <c r="H13" s="820" t="str">
        <f t="shared" si="1"/>
        <v/>
      </c>
    </row>
    <row r="14" spans="2:8" ht="21" customHeight="1">
      <c r="B14" s="829"/>
      <c r="C14" s="829"/>
      <c r="D14" s="1969"/>
      <c r="E14" s="1970"/>
      <c r="F14" s="829"/>
      <c r="G14" s="830" t="str">
        <f t="shared" si="0"/>
        <v/>
      </c>
      <c r="H14" s="830" t="str">
        <f t="shared" si="1"/>
        <v/>
      </c>
    </row>
    <row r="15" spans="2:8" ht="21" customHeight="1">
      <c r="B15" s="818"/>
      <c r="C15" s="818"/>
      <c r="D15" s="1965"/>
      <c r="E15" s="1966"/>
      <c r="F15" s="818"/>
      <c r="G15" s="820" t="str">
        <f t="shared" si="0"/>
        <v/>
      </c>
      <c r="H15" s="820" t="str">
        <f t="shared" si="1"/>
        <v/>
      </c>
    </row>
    <row r="16" spans="2:8" ht="21" customHeight="1">
      <c r="B16" s="829"/>
      <c r="C16" s="829"/>
      <c r="D16" s="1969"/>
      <c r="E16" s="1970"/>
      <c r="F16" s="829"/>
      <c r="G16" s="830" t="str">
        <f t="shared" si="0"/>
        <v/>
      </c>
      <c r="H16" s="830" t="str">
        <f t="shared" si="1"/>
        <v/>
      </c>
    </row>
    <row r="17" spans="2:8" ht="21" customHeight="1">
      <c r="B17" s="1962" t="s">
        <v>22</v>
      </c>
      <c r="C17" s="1963"/>
      <c r="D17" s="1963"/>
      <c r="E17" s="1963"/>
      <c r="F17" s="1964"/>
      <c r="G17" s="820">
        <f>SUM(G7:G16)</f>
        <v>0</v>
      </c>
      <c r="H17" s="820">
        <f>SUM(H7:H16)</f>
        <v>0</v>
      </c>
    </row>
    <row r="19" spans="2:8" ht="18.75" customHeight="1">
      <c r="B19" s="123" t="s">
        <v>622</v>
      </c>
    </row>
    <row r="20" spans="2:8" ht="33" customHeight="1">
      <c r="B20" s="824" t="s">
        <v>323</v>
      </c>
      <c r="C20" s="824" t="s">
        <v>100</v>
      </c>
      <c r="D20" s="825" t="s">
        <v>623</v>
      </c>
      <c r="E20" s="825" t="s">
        <v>624</v>
      </c>
      <c r="F20" s="825" t="s">
        <v>619</v>
      </c>
      <c r="G20" s="825" t="s">
        <v>620</v>
      </c>
      <c r="H20" s="825" t="s">
        <v>621</v>
      </c>
    </row>
    <row r="21" spans="2:8" ht="20.25" customHeight="1">
      <c r="B21" s="818"/>
      <c r="C21" s="818"/>
      <c r="D21" s="826"/>
      <c r="E21" s="818"/>
      <c r="F21" s="818"/>
      <c r="G21" s="820"/>
      <c r="H21" s="820"/>
    </row>
    <row r="22" spans="2:8" ht="20.25" customHeight="1">
      <c r="B22" s="833"/>
      <c r="C22" s="833"/>
      <c r="D22" s="834"/>
      <c r="E22" s="833"/>
      <c r="F22" s="833"/>
      <c r="G22" s="834" t="str">
        <f t="shared" ref="G22:G30" si="2">IF(C22=0,"",D22*E22*F22)</f>
        <v/>
      </c>
      <c r="H22" s="834" t="str">
        <f t="shared" ref="H22:H30" si="3">IF(C22=0,"",D22*E22*F22*15)</f>
        <v/>
      </c>
    </row>
    <row r="23" spans="2:8" ht="20.25" customHeight="1">
      <c r="B23" s="818"/>
      <c r="C23" s="818"/>
      <c r="D23" s="826"/>
      <c r="E23" s="818"/>
      <c r="F23" s="818"/>
      <c r="G23" s="820" t="str">
        <f t="shared" si="2"/>
        <v/>
      </c>
      <c r="H23" s="820" t="str">
        <f t="shared" si="3"/>
        <v/>
      </c>
    </row>
    <row r="24" spans="2:8" ht="20.25" customHeight="1">
      <c r="B24" s="833"/>
      <c r="C24" s="833"/>
      <c r="D24" s="834"/>
      <c r="E24" s="833"/>
      <c r="F24" s="833"/>
      <c r="G24" s="834" t="str">
        <f t="shared" si="2"/>
        <v/>
      </c>
      <c r="H24" s="834" t="str">
        <f t="shared" si="3"/>
        <v/>
      </c>
    </row>
    <row r="25" spans="2:8" ht="20.25" customHeight="1">
      <c r="B25" s="818"/>
      <c r="C25" s="818"/>
      <c r="D25" s="826"/>
      <c r="E25" s="818"/>
      <c r="F25" s="818"/>
      <c r="G25" s="820" t="str">
        <f t="shared" si="2"/>
        <v/>
      </c>
      <c r="H25" s="820" t="str">
        <f t="shared" si="3"/>
        <v/>
      </c>
    </row>
    <row r="26" spans="2:8" ht="20.25" customHeight="1">
      <c r="B26" s="833"/>
      <c r="C26" s="833"/>
      <c r="D26" s="834"/>
      <c r="E26" s="833"/>
      <c r="F26" s="833"/>
      <c r="G26" s="834" t="str">
        <f t="shared" si="2"/>
        <v/>
      </c>
      <c r="H26" s="834" t="str">
        <f t="shared" si="3"/>
        <v/>
      </c>
    </row>
    <row r="27" spans="2:8" ht="20.25" customHeight="1">
      <c r="B27" s="818"/>
      <c r="C27" s="818"/>
      <c r="D27" s="826"/>
      <c r="E27" s="818"/>
      <c r="F27" s="818"/>
      <c r="G27" s="820" t="str">
        <f t="shared" si="2"/>
        <v/>
      </c>
      <c r="H27" s="820" t="str">
        <f t="shared" si="3"/>
        <v/>
      </c>
    </row>
    <row r="28" spans="2:8" ht="20.25" customHeight="1">
      <c r="B28" s="833"/>
      <c r="C28" s="833"/>
      <c r="D28" s="834"/>
      <c r="E28" s="833"/>
      <c r="F28" s="833"/>
      <c r="G28" s="834" t="str">
        <f t="shared" si="2"/>
        <v/>
      </c>
      <c r="H28" s="834" t="str">
        <f t="shared" si="3"/>
        <v/>
      </c>
    </row>
    <row r="29" spans="2:8" ht="20.25" customHeight="1">
      <c r="B29" s="818"/>
      <c r="C29" s="818"/>
      <c r="D29" s="826"/>
      <c r="E29" s="818"/>
      <c r="F29" s="818"/>
      <c r="G29" s="820" t="str">
        <f t="shared" si="2"/>
        <v/>
      </c>
      <c r="H29" s="820" t="str">
        <f t="shared" si="3"/>
        <v/>
      </c>
    </row>
    <row r="30" spans="2:8" ht="20.25" customHeight="1">
      <c r="B30" s="833"/>
      <c r="C30" s="833"/>
      <c r="D30" s="834"/>
      <c r="E30" s="833"/>
      <c r="F30" s="833"/>
      <c r="G30" s="834" t="str">
        <f t="shared" si="2"/>
        <v/>
      </c>
      <c r="H30" s="834" t="str">
        <f t="shared" si="3"/>
        <v/>
      </c>
    </row>
    <row r="31" spans="2:8" ht="20.25" customHeight="1">
      <c r="B31" s="1962" t="s">
        <v>22</v>
      </c>
      <c r="C31" s="1963"/>
      <c r="D31" s="1963"/>
      <c r="E31" s="1963"/>
      <c r="F31" s="1964"/>
      <c r="G31" s="820">
        <f>SUM(G21:G30)</f>
        <v>0</v>
      </c>
      <c r="H31" s="820">
        <f>SUM(H21:H30)</f>
        <v>0</v>
      </c>
    </row>
    <row r="33" spans="2:8" ht="18.75" customHeight="1">
      <c r="B33" s="123" t="s">
        <v>625</v>
      </c>
    </row>
    <row r="34" spans="2:8" ht="33.75" customHeight="1">
      <c r="B34" s="827" t="s">
        <v>323</v>
      </c>
      <c r="C34" s="827" t="s">
        <v>100</v>
      </c>
      <c r="D34" s="1971" t="s">
        <v>626</v>
      </c>
      <c r="E34" s="1972"/>
      <c r="F34" s="828" t="s">
        <v>627</v>
      </c>
      <c r="G34" s="828" t="s">
        <v>620</v>
      </c>
      <c r="H34" s="828" t="s">
        <v>621</v>
      </c>
    </row>
    <row r="35" spans="2:8" ht="20.25" customHeight="1">
      <c r="B35" s="818"/>
      <c r="C35" s="818"/>
      <c r="D35" s="1965"/>
      <c r="E35" s="1966"/>
      <c r="F35" s="818"/>
      <c r="G35" s="820" t="str">
        <f t="shared" ref="G35:G44" si="4">IF(C35=0,"",D35*F35)</f>
        <v/>
      </c>
      <c r="H35" s="820" t="str">
        <f t="shared" ref="H35:H44" si="5">IF(C35=0,"",D35*F35*15)</f>
        <v/>
      </c>
    </row>
    <row r="36" spans="2:8" ht="20.25" customHeight="1">
      <c r="B36" s="831"/>
      <c r="C36" s="831"/>
      <c r="D36" s="1967"/>
      <c r="E36" s="1968"/>
      <c r="F36" s="831"/>
      <c r="G36" s="832" t="str">
        <f t="shared" si="4"/>
        <v/>
      </c>
      <c r="H36" s="832" t="str">
        <f t="shared" si="5"/>
        <v/>
      </c>
    </row>
    <row r="37" spans="2:8" ht="20.25" customHeight="1">
      <c r="B37" s="818"/>
      <c r="C37" s="818"/>
      <c r="D37" s="1965"/>
      <c r="E37" s="1966"/>
      <c r="F37" s="818"/>
      <c r="G37" s="820" t="str">
        <f t="shared" si="4"/>
        <v/>
      </c>
      <c r="H37" s="820" t="str">
        <f t="shared" si="5"/>
        <v/>
      </c>
    </row>
    <row r="38" spans="2:8" ht="20.25" customHeight="1">
      <c r="B38" s="831"/>
      <c r="C38" s="831"/>
      <c r="D38" s="1967"/>
      <c r="E38" s="1968"/>
      <c r="F38" s="831"/>
      <c r="G38" s="832" t="str">
        <f t="shared" si="4"/>
        <v/>
      </c>
      <c r="H38" s="832" t="str">
        <f t="shared" si="5"/>
        <v/>
      </c>
    </row>
    <row r="39" spans="2:8" ht="20.25" customHeight="1">
      <c r="B39" s="818"/>
      <c r="C39" s="818"/>
      <c r="D39" s="1965"/>
      <c r="E39" s="1966"/>
      <c r="F39" s="818"/>
      <c r="G39" s="820" t="str">
        <f t="shared" si="4"/>
        <v/>
      </c>
      <c r="H39" s="820" t="str">
        <f t="shared" si="5"/>
        <v/>
      </c>
    </row>
    <row r="40" spans="2:8" ht="20.25" customHeight="1">
      <c r="B40" s="831"/>
      <c r="C40" s="831"/>
      <c r="D40" s="1967"/>
      <c r="E40" s="1968"/>
      <c r="F40" s="831"/>
      <c r="G40" s="832" t="str">
        <f t="shared" si="4"/>
        <v/>
      </c>
      <c r="H40" s="832" t="str">
        <f t="shared" si="5"/>
        <v/>
      </c>
    </row>
    <row r="41" spans="2:8" ht="20.25" customHeight="1">
      <c r="B41" s="818"/>
      <c r="C41" s="818"/>
      <c r="D41" s="1965"/>
      <c r="E41" s="1966"/>
      <c r="F41" s="818"/>
      <c r="G41" s="820" t="str">
        <f t="shared" si="4"/>
        <v/>
      </c>
      <c r="H41" s="820" t="str">
        <f t="shared" si="5"/>
        <v/>
      </c>
    </row>
    <row r="42" spans="2:8" ht="20.25" customHeight="1">
      <c r="B42" s="831"/>
      <c r="C42" s="831"/>
      <c r="D42" s="1967"/>
      <c r="E42" s="1968"/>
      <c r="F42" s="831"/>
      <c r="G42" s="832" t="str">
        <f t="shared" si="4"/>
        <v/>
      </c>
      <c r="H42" s="832" t="str">
        <f t="shared" si="5"/>
        <v/>
      </c>
    </row>
    <row r="43" spans="2:8" ht="20.25" customHeight="1">
      <c r="B43" s="818"/>
      <c r="C43" s="818"/>
      <c r="D43" s="1965"/>
      <c r="E43" s="1966"/>
      <c r="F43" s="818"/>
      <c r="G43" s="820" t="str">
        <f t="shared" si="4"/>
        <v/>
      </c>
      <c r="H43" s="820" t="str">
        <f t="shared" si="5"/>
        <v/>
      </c>
    </row>
    <row r="44" spans="2:8" ht="20.25" customHeight="1">
      <c r="B44" s="831"/>
      <c r="C44" s="831"/>
      <c r="D44" s="1967"/>
      <c r="E44" s="1968"/>
      <c r="F44" s="831"/>
      <c r="G44" s="832" t="str">
        <f t="shared" si="4"/>
        <v/>
      </c>
      <c r="H44" s="832" t="str">
        <f t="shared" si="5"/>
        <v/>
      </c>
    </row>
    <row r="45" spans="2:8" ht="20.25" customHeight="1">
      <c r="B45" s="1962" t="s">
        <v>22</v>
      </c>
      <c r="C45" s="1963"/>
      <c r="D45" s="1963"/>
      <c r="E45" s="1963"/>
      <c r="F45" s="1964"/>
      <c r="G45" s="820">
        <f>SUM(G35:G44)</f>
        <v>0</v>
      </c>
      <c r="H45" s="820">
        <f>SUM(H35:H44)</f>
        <v>0</v>
      </c>
    </row>
    <row r="47" spans="2:8">
      <c r="B47" s="123" t="s">
        <v>655</v>
      </c>
    </row>
  </sheetData>
  <mergeCells count="25">
    <mergeCell ref="D11:E11"/>
    <mergeCell ref="D6:E6"/>
    <mergeCell ref="D7:E7"/>
    <mergeCell ref="D8:E8"/>
    <mergeCell ref="D9:E9"/>
    <mergeCell ref="D10:E10"/>
    <mergeCell ref="D38:E38"/>
    <mergeCell ref="D12:E12"/>
    <mergeCell ref="D13:E13"/>
    <mergeCell ref="D14:E14"/>
    <mergeCell ref="D15:E15"/>
    <mergeCell ref="D16:E16"/>
    <mergeCell ref="B17:F17"/>
    <mergeCell ref="B31:F31"/>
    <mergeCell ref="D34:E34"/>
    <mergeCell ref="D35:E35"/>
    <mergeCell ref="D36:E36"/>
    <mergeCell ref="D37:E37"/>
    <mergeCell ref="B45:F45"/>
    <mergeCell ref="D39:E39"/>
    <mergeCell ref="D40:E40"/>
    <mergeCell ref="D41:E41"/>
    <mergeCell ref="D42:E42"/>
    <mergeCell ref="D43:E43"/>
    <mergeCell ref="D44:E44"/>
  </mergeCells>
  <phoneticPr fontId="5"/>
  <pageMargins left="0.70866141732283472" right="0.51181102362204722" top="0.55118110236220474" bottom="0.55118110236220474" header="0.31496062992125984" footer="0.31496062992125984"/>
  <pageSetup paperSize="9" scale="87"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4"/>
  <sheetViews>
    <sheetView view="pageBreakPreview" zoomScale="85" zoomScaleNormal="115" zoomScaleSheetLayoutView="85" workbookViewId="0">
      <pane ySplit="7" topLeftCell="A8" activePane="bottomLeft" state="frozen"/>
      <selection activeCell="T21" sqref="T21"/>
      <selection pane="bottomLeft" activeCell="T16" sqref="T16"/>
    </sheetView>
  </sheetViews>
  <sheetFormatPr defaultRowHeight="11.25"/>
  <cols>
    <col min="1" max="1" width="2.75" style="772" customWidth="1"/>
    <col min="2" max="2" width="3.75" style="772" customWidth="1"/>
    <col min="3" max="3" width="3" style="772" customWidth="1"/>
    <col min="4" max="4" width="21.875" style="772" bestFit="1" customWidth="1"/>
    <col min="5" max="5" width="11.5" style="772" customWidth="1"/>
    <col min="6" max="6" width="9.375" style="772" customWidth="1"/>
    <col min="7" max="7" width="10.5" style="772" customWidth="1"/>
    <col min="8" max="8" width="25.5" style="772" customWidth="1"/>
    <col min="9" max="9" width="10" style="772" customWidth="1"/>
    <col min="10" max="10" width="10.125" style="772" customWidth="1"/>
    <col min="11" max="11" width="10" style="772" customWidth="1"/>
    <col min="12" max="14" width="14.375" style="772" customWidth="1"/>
    <col min="15" max="18" width="6.5" style="772" customWidth="1"/>
    <col min="19" max="19" width="13.625" style="772" customWidth="1"/>
    <col min="20" max="16384" width="9" style="772"/>
  </cols>
  <sheetData>
    <row r="1" spans="2:14" ht="13.5" customHeight="1">
      <c r="B1" s="771"/>
    </row>
    <row r="2" spans="2:14" s="773" customFormat="1" ht="13.5" customHeight="1">
      <c r="C2" s="773" t="s">
        <v>799</v>
      </c>
    </row>
    <row r="3" spans="2:14" ht="13.5" customHeight="1">
      <c r="B3" s="771"/>
    </row>
    <row r="4" spans="2:14" s="773" customFormat="1" ht="13.5" customHeight="1"/>
    <row r="5" spans="2:14" s="773" customFormat="1" ht="13.5" customHeight="1">
      <c r="B5" s="1975" t="s">
        <v>594</v>
      </c>
      <c r="C5" s="1975" t="s">
        <v>595</v>
      </c>
      <c r="D5" s="1975" t="s">
        <v>596</v>
      </c>
      <c r="E5" s="1978" t="s">
        <v>597</v>
      </c>
      <c r="F5" s="1979"/>
      <c r="G5" s="1980"/>
      <c r="H5" s="1981" t="s">
        <v>598</v>
      </c>
      <c r="I5" s="1975" t="s">
        <v>599</v>
      </c>
      <c r="J5" s="1978" t="s">
        <v>600</v>
      </c>
      <c r="K5" s="1980"/>
      <c r="L5" s="1978" t="s">
        <v>601</v>
      </c>
      <c r="M5" s="1980"/>
      <c r="N5" s="774" t="s">
        <v>602</v>
      </c>
    </row>
    <row r="6" spans="2:14" s="773" customFormat="1" ht="13.5" customHeight="1">
      <c r="B6" s="1976"/>
      <c r="C6" s="1976"/>
      <c r="D6" s="1976"/>
      <c r="E6" s="1986" t="s">
        <v>603</v>
      </c>
      <c r="F6" s="1988" t="s">
        <v>604</v>
      </c>
      <c r="G6" s="1990" t="s">
        <v>605</v>
      </c>
      <c r="H6" s="1982"/>
      <c r="I6" s="1976"/>
      <c r="J6" s="1992" t="s">
        <v>606</v>
      </c>
      <c r="K6" s="1994" t="s">
        <v>607</v>
      </c>
      <c r="L6" s="1995" t="s">
        <v>663</v>
      </c>
      <c r="M6" s="1994" t="s">
        <v>664</v>
      </c>
      <c r="N6" s="1984" t="s">
        <v>608</v>
      </c>
    </row>
    <row r="7" spans="2:14" s="773" customFormat="1" ht="13.5" customHeight="1">
      <c r="B7" s="1976"/>
      <c r="C7" s="1977"/>
      <c r="D7" s="1977"/>
      <c r="E7" s="1987"/>
      <c r="F7" s="1989"/>
      <c r="G7" s="1991"/>
      <c r="H7" s="1983"/>
      <c r="I7" s="1977"/>
      <c r="J7" s="1993"/>
      <c r="K7" s="1991"/>
      <c r="L7" s="1996"/>
      <c r="M7" s="1991"/>
      <c r="N7" s="1985"/>
    </row>
    <row r="8" spans="2:14" s="773" customFormat="1" ht="14.25" customHeight="1">
      <c r="B8" s="838"/>
      <c r="C8" s="775"/>
      <c r="D8" s="776"/>
      <c r="E8" s="777"/>
      <c r="F8" s="778"/>
      <c r="G8" s="779">
        <f>ROUND(E8*F8,0)</f>
        <v>0</v>
      </c>
      <c r="H8" s="804"/>
      <c r="I8" s="804"/>
      <c r="J8" s="809"/>
      <c r="K8" s="780"/>
      <c r="L8" s="809">
        <f>G8*I8*J8/1000</f>
        <v>0</v>
      </c>
      <c r="M8" s="780">
        <f>G8*I8*K8/1000</f>
        <v>0</v>
      </c>
      <c r="N8" s="813">
        <f>L8-M8</f>
        <v>0</v>
      </c>
    </row>
    <row r="9" spans="2:14" s="773" customFormat="1" ht="14.25" customHeight="1">
      <c r="B9" s="781"/>
      <c r="C9" s="782"/>
      <c r="D9" s="783"/>
      <c r="E9" s="784"/>
      <c r="F9" s="785"/>
      <c r="G9" s="786">
        <f t="shared" ref="G9:G48" si="0">ROUND(E9*F9,0)</f>
        <v>0</v>
      </c>
      <c r="H9" s="805"/>
      <c r="I9" s="805"/>
      <c r="J9" s="808"/>
      <c r="K9" s="787"/>
      <c r="L9" s="808">
        <f>G9*I9*J9/1000</f>
        <v>0</v>
      </c>
      <c r="M9" s="787">
        <f>G9*I9*K9/1000</f>
        <v>0</v>
      </c>
      <c r="N9" s="814">
        <f t="shared" ref="N9:N48" si="1">L9-M9</f>
        <v>0</v>
      </c>
    </row>
    <row r="10" spans="2:14" s="773" customFormat="1" ht="14.25" customHeight="1">
      <c r="B10" s="781"/>
      <c r="C10" s="782"/>
      <c r="D10" s="776"/>
      <c r="E10" s="777"/>
      <c r="F10" s="778"/>
      <c r="G10" s="779">
        <f t="shared" si="0"/>
        <v>0</v>
      </c>
      <c r="H10" s="804"/>
      <c r="I10" s="804"/>
      <c r="J10" s="809"/>
      <c r="K10" s="780"/>
      <c r="L10" s="809">
        <f t="shared" ref="L10:L48" si="2">G10*I10*J10/1000</f>
        <v>0</v>
      </c>
      <c r="M10" s="780">
        <f t="shared" ref="M10:M48" si="3">G10*I10*K10/1000</f>
        <v>0</v>
      </c>
      <c r="N10" s="813">
        <f t="shared" si="1"/>
        <v>0</v>
      </c>
    </row>
    <row r="11" spans="2:14" s="773" customFormat="1" ht="14.25" customHeight="1">
      <c r="B11" s="781"/>
      <c r="C11" s="782"/>
      <c r="D11" s="783"/>
      <c r="E11" s="784"/>
      <c r="F11" s="785"/>
      <c r="G11" s="786">
        <f t="shared" si="0"/>
        <v>0</v>
      </c>
      <c r="H11" s="805"/>
      <c r="I11" s="805"/>
      <c r="J11" s="808"/>
      <c r="K11" s="787"/>
      <c r="L11" s="808">
        <f t="shared" si="2"/>
        <v>0</v>
      </c>
      <c r="M11" s="787">
        <f t="shared" si="3"/>
        <v>0</v>
      </c>
      <c r="N11" s="814">
        <f t="shared" si="1"/>
        <v>0</v>
      </c>
    </row>
    <row r="12" spans="2:14" s="773" customFormat="1" ht="14.25" customHeight="1">
      <c r="B12" s="781"/>
      <c r="C12" s="782"/>
      <c r="D12" s="776"/>
      <c r="E12" s="777"/>
      <c r="F12" s="778"/>
      <c r="G12" s="779">
        <f t="shared" si="0"/>
        <v>0</v>
      </c>
      <c r="H12" s="804"/>
      <c r="I12" s="804"/>
      <c r="J12" s="809"/>
      <c r="K12" s="780"/>
      <c r="L12" s="809">
        <f t="shared" si="2"/>
        <v>0</v>
      </c>
      <c r="M12" s="780">
        <f t="shared" si="3"/>
        <v>0</v>
      </c>
      <c r="N12" s="813">
        <f t="shared" si="1"/>
        <v>0</v>
      </c>
    </row>
    <row r="13" spans="2:14" s="773" customFormat="1" ht="14.25" customHeight="1">
      <c r="B13" s="781"/>
      <c r="C13" s="782"/>
      <c r="D13" s="783"/>
      <c r="E13" s="784"/>
      <c r="F13" s="785"/>
      <c r="G13" s="786">
        <f t="shared" si="0"/>
        <v>0</v>
      </c>
      <c r="H13" s="805"/>
      <c r="I13" s="805"/>
      <c r="J13" s="808"/>
      <c r="K13" s="787"/>
      <c r="L13" s="808">
        <f t="shared" si="2"/>
        <v>0</v>
      </c>
      <c r="M13" s="787">
        <f t="shared" si="3"/>
        <v>0</v>
      </c>
      <c r="N13" s="814">
        <f t="shared" si="1"/>
        <v>0</v>
      </c>
    </row>
    <row r="14" spans="2:14" s="773" customFormat="1" ht="14.25" customHeight="1">
      <c r="B14" s="781"/>
      <c r="C14" s="782"/>
      <c r="D14" s="776"/>
      <c r="E14" s="777"/>
      <c r="F14" s="778"/>
      <c r="G14" s="779">
        <f t="shared" si="0"/>
        <v>0</v>
      </c>
      <c r="H14" s="804"/>
      <c r="I14" s="804"/>
      <c r="J14" s="809"/>
      <c r="K14" s="780"/>
      <c r="L14" s="809">
        <f t="shared" si="2"/>
        <v>0</v>
      </c>
      <c r="M14" s="780">
        <f t="shared" si="3"/>
        <v>0</v>
      </c>
      <c r="N14" s="813">
        <f t="shared" si="1"/>
        <v>0</v>
      </c>
    </row>
    <row r="15" spans="2:14" s="773" customFormat="1" ht="14.25" customHeight="1">
      <c r="B15" s="781"/>
      <c r="C15" s="782"/>
      <c r="D15" s="783"/>
      <c r="E15" s="784"/>
      <c r="F15" s="785"/>
      <c r="G15" s="786">
        <f t="shared" si="0"/>
        <v>0</v>
      </c>
      <c r="H15" s="805"/>
      <c r="I15" s="805"/>
      <c r="J15" s="808"/>
      <c r="K15" s="787"/>
      <c r="L15" s="808">
        <f t="shared" si="2"/>
        <v>0</v>
      </c>
      <c r="M15" s="787">
        <f t="shared" si="3"/>
        <v>0</v>
      </c>
      <c r="N15" s="814">
        <f t="shared" si="1"/>
        <v>0</v>
      </c>
    </row>
    <row r="16" spans="2:14" s="773" customFormat="1" ht="14.25" customHeight="1">
      <c r="B16" s="781"/>
      <c r="C16" s="782"/>
      <c r="D16" s="776"/>
      <c r="E16" s="777"/>
      <c r="F16" s="778"/>
      <c r="G16" s="779">
        <f t="shared" si="0"/>
        <v>0</v>
      </c>
      <c r="H16" s="804"/>
      <c r="I16" s="804"/>
      <c r="J16" s="809"/>
      <c r="K16" s="780"/>
      <c r="L16" s="809">
        <f t="shared" si="2"/>
        <v>0</v>
      </c>
      <c r="M16" s="780">
        <f t="shared" si="3"/>
        <v>0</v>
      </c>
      <c r="N16" s="813">
        <f t="shared" si="1"/>
        <v>0</v>
      </c>
    </row>
    <row r="17" spans="2:14" s="773" customFormat="1" ht="14.25" customHeight="1">
      <c r="B17" s="781"/>
      <c r="C17" s="782"/>
      <c r="D17" s="783"/>
      <c r="E17" s="784"/>
      <c r="F17" s="785"/>
      <c r="G17" s="786">
        <f t="shared" si="0"/>
        <v>0</v>
      </c>
      <c r="H17" s="805"/>
      <c r="I17" s="805"/>
      <c r="J17" s="808"/>
      <c r="K17" s="787"/>
      <c r="L17" s="808">
        <f t="shared" si="2"/>
        <v>0</v>
      </c>
      <c r="M17" s="787">
        <f t="shared" si="3"/>
        <v>0</v>
      </c>
      <c r="N17" s="814">
        <f t="shared" si="1"/>
        <v>0</v>
      </c>
    </row>
    <row r="18" spans="2:14" s="773" customFormat="1" ht="14.25" customHeight="1">
      <c r="B18" s="781"/>
      <c r="C18" s="782"/>
      <c r="D18" s="776"/>
      <c r="E18" s="777"/>
      <c r="F18" s="778"/>
      <c r="G18" s="779">
        <f t="shared" si="0"/>
        <v>0</v>
      </c>
      <c r="H18" s="804"/>
      <c r="I18" s="804"/>
      <c r="J18" s="809"/>
      <c r="K18" s="780"/>
      <c r="L18" s="809">
        <f t="shared" si="2"/>
        <v>0</v>
      </c>
      <c r="M18" s="780">
        <f t="shared" si="3"/>
        <v>0</v>
      </c>
      <c r="N18" s="813">
        <f t="shared" si="1"/>
        <v>0</v>
      </c>
    </row>
    <row r="19" spans="2:14" s="773" customFormat="1" ht="14.25" customHeight="1">
      <c r="B19" s="781"/>
      <c r="C19" s="782"/>
      <c r="D19" s="783"/>
      <c r="E19" s="784"/>
      <c r="F19" s="785"/>
      <c r="G19" s="786">
        <f t="shared" si="0"/>
        <v>0</v>
      </c>
      <c r="H19" s="805"/>
      <c r="I19" s="805"/>
      <c r="J19" s="808"/>
      <c r="K19" s="787"/>
      <c r="L19" s="808">
        <f t="shared" si="2"/>
        <v>0</v>
      </c>
      <c r="M19" s="787">
        <f t="shared" si="3"/>
        <v>0</v>
      </c>
      <c r="N19" s="814">
        <f t="shared" si="1"/>
        <v>0</v>
      </c>
    </row>
    <row r="20" spans="2:14" s="773" customFormat="1" ht="14.25" customHeight="1">
      <c r="B20" s="781"/>
      <c r="C20" s="775"/>
      <c r="D20" s="776"/>
      <c r="E20" s="777"/>
      <c r="F20" s="778"/>
      <c r="G20" s="779">
        <f t="shared" si="0"/>
        <v>0</v>
      </c>
      <c r="H20" s="804"/>
      <c r="I20" s="804"/>
      <c r="J20" s="809"/>
      <c r="K20" s="780"/>
      <c r="L20" s="809">
        <f t="shared" si="2"/>
        <v>0</v>
      </c>
      <c r="M20" s="780">
        <f t="shared" si="3"/>
        <v>0</v>
      </c>
      <c r="N20" s="813">
        <f t="shared" si="1"/>
        <v>0</v>
      </c>
    </row>
    <row r="21" spans="2:14" s="773" customFormat="1" ht="14.25" customHeight="1">
      <c r="B21" s="781"/>
      <c r="C21" s="775"/>
      <c r="D21" s="783"/>
      <c r="E21" s="784"/>
      <c r="F21" s="785"/>
      <c r="G21" s="786">
        <f t="shared" si="0"/>
        <v>0</v>
      </c>
      <c r="H21" s="805"/>
      <c r="I21" s="805"/>
      <c r="J21" s="808"/>
      <c r="K21" s="787"/>
      <c r="L21" s="808">
        <f t="shared" si="2"/>
        <v>0</v>
      </c>
      <c r="M21" s="787">
        <f t="shared" si="3"/>
        <v>0</v>
      </c>
      <c r="N21" s="814">
        <f t="shared" si="1"/>
        <v>0</v>
      </c>
    </row>
    <row r="22" spans="2:14" s="773" customFormat="1" ht="14.25" customHeight="1">
      <c r="B22" s="781"/>
      <c r="C22" s="775"/>
      <c r="D22" s="776"/>
      <c r="E22" s="777"/>
      <c r="F22" s="778"/>
      <c r="G22" s="779">
        <f t="shared" si="0"/>
        <v>0</v>
      </c>
      <c r="H22" s="804"/>
      <c r="I22" s="804"/>
      <c r="J22" s="809"/>
      <c r="K22" s="780"/>
      <c r="L22" s="809">
        <f t="shared" si="2"/>
        <v>0</v>
      </c>
      <c r="M22" s="780">
        <f t="shared" si="3"/>
        <v>0</v>
      </c>
      <c r="N22" s="813">
        <f t="shared" si="1"/>
        <v>0</v>
      </c>
    </row>
    <row r="23" spans="2:14" s="773" customFormat="1" ht="14.25" customHeight="1">
      <c r="B23" s="781"/>
      <c r="C23" s="775"/>
      <c r="D23" s="783"/>
      <c r="E23" s="784"/>
      <c r="F23" s="785"/>
      <c r="G23" s="786">
        <f t="shared" si="0"/>
        <v>0</v>
      </c>
      <c r="H23" s="805"/>
      <c r="I23" s="805"/>
      <c r="J23" s="808"/>
      <c r="K23" s="787"/>
      <c r="L23" s="808">
        <f t="shared" si="2"/>
        <v>0</v>
      </c>
      <c r="M23" s="787">
        <f t="shared" si="3"/>
        <v>0</v>
      </c>
      <c r="N23" s="814">
        <f t="shared" si="1"/>
        <v>0</v>
      </c>
    </row>
    <row r="24" spans="2:14" s="773" customFormat="1" ht="14.25" customHeight="1">
      <c r="B24" s="781"/>
      <c r="C24" s="775"/>
      <c r="D24" s="776"/>
      <c r="E24" s="777"/>
      <c r="F24" s="778"/>
      <c r="G24" s="779">
        <f t="shared" si="0"/>
        <v>0</v>
      </c>
      <c r="H24" s="804"/>
      <c r="I24" s="804"/>
      <c r="J24" s="809"/>
      <c r="K24" s="780"/>
      <c r="L24" s="809">
        <f t="shared" si="2"/>
        <v>0</v>
      </c>
      <c r="M24" s="780">
        <f t="shared" si="3"/>
        <v>0</v>
      </c>
      <c r="N24" s="813">
        <f t="shared" si="1"/>
        <v>0</v>
      </c>
    </row>
    <row r="25" spans="2:14" s="773" customFormat="1" ht="14.25" customHeight="1">
      <c r="B25" s="781"/>
      <c r="C25" s="775"/>
      <c r="D25" s="783"/>
      <c r="E25" s="784"/>
      <c r="F25" s="785"/>
      <c r="G25" s="786">
        <f t="shared" si="0"/>
        <v>0</v>
      </c>
      <c r="H25" s="805"/>
      <c r="I25" s="805"/>
      <c r="J25" s="808"/>
      <c r="K25" s="787"/>
      <c r="L25" s="808">
        <f t="shared" si="2"/>
        <v>0</v>
      </c>
      <c r="M25" s="787">
        <f t="shared" si="3"/>
        <v>0</v>
      </c>
      <c r="N25" s="814">
        <f t="shared" si="1"/>
        <v>0</v>
      </c>
    </row>
    <row r="26" spans="2:14" s="773" customFormat="1" ht="14.25" customHeight="1">
      <c r="B26" s="781"/>
      <c r="C26" s="775"/>
      <c r="D26" s="776"/>
      <c r="E26" s="777"/>
      <c r="F26" s="778"/>
      <c r="G26" s="779">
        <f t="shared" si="0"/>
        <v>0</v>
      </c>
      <c r="H26" s="804"/>
      <c r="I26" s="804"/>
      <c r="J26" s="809"/>
      <c r="K26" s="780"/>
      <c r="L26" s="809">
        <f t="shared" si="2"/>
        <v>0</v>
      </c>
      <c r="M26" s="780">
        <f t="shared" si="3"/>
        <v>0</v>
      </c>
      <c r="N26" s="813">
        <f t="shared" si="1"/>
        <v>0</v>
      </c>
    </row>
    <row r="27" spans="2:14" s="773" customFormat="1" ht="14.25" customHeight="1">
      <c r="B27" s="781"/>
      <c r="C27" s="775"/>
      <c r="D27" s="783"/>
      <c r="E27" s="784"/>
      <c r="F27" s="785"/>
      <c r="G27" s="786">
        <f t="shared" si="0"/>
        <v>0</v>
      </c>
      <c r="H27" s="805"/>
      <c r="I27" s="805"/>
      <c r="J27" s="808"/>
      <c r="K27" s="787"/>
      <c r="L27" s="808">
        <f t="shared" si="2"/>
        <v>0</v>
      </c>
      <c r="M27" s="787">
        <f t="shared" si="3"/>
        <v>0</v>
      </c>
      <c r="N27" s="814">
        <f t="shared" si="1"/>
        <v>0</v>
      </c>
    </row>
    <row r="28" spans="2:14" s="773" customFormat="1" ht="14.25" customHeight="1">
      <c r="B28" s="781"/>
      <c r="C28" s="775"/>
      <c r="D28" s="776"/>
      <c r="E28" s="777"/>
      <c r="F28" s="778"/>
      <c r="G28" s="779">
        <f t="shared" si="0"/>
        <v>0</v>
      </c>
      <c r="H28" s="804"/>
      <c r="I28" s="804"/>
      <c r="J28" s="809"/>
      <c r="K28" s="780"/>
      <c r="L28" s="809">
        <f t="shared" si="2"/>
        <v>0</v>
      </c>
      <c r="M28" s="780">
        <f t="shared" si="3"/>
        <v>0</v>
      </c>
      <c r="N28" s="813">
        <f t="shared" si="1"/>
        <v>0</v>
      </c>
    </row>
    <row r="29" spans="2:14" s="773" customFormat="1" ht="14.25" customHeight="1">
      <c r="B29" s="781"/>
      <c r="C29" s="775"/>
      <c r="D29" s="783"/>
      <c r="E29" s="784"/>
      <c r="F29" s="785"/>
      <c r="G29" s="786">
        <f t="shared" si="0"/>
        <v>0</v>
      </c>
      <c r="H29" s="805"/>
      <c r="I29" s="805"/>
      <c r="J29" s="808"/>
      <c r="K29" s="787"/>
      <c r="L29" s="808">
        <f t="shared" si="2"/>
        <v>0</v>
      </c>
      <c r="M29" s="787">
        <f t="shared" si="3"/>
        <v>0</v>
      </c>
      <c r="N29" s="814">
        <f t="shared" si="1"/>
        <v>0</v>
      </c>
    </row>
    <row r="30" spans="2:14" s="773" customFormat="1" ht="14.25" customHeight="1">
      <c r="B30" s="781"/>
      <c r="C30" s="775"/>
      <c r="D30" s="776"/>
      <c r="E30" s="777"/>
      <c r="F30" s="778"/>
      <c r="G30" s="779">
        <f t="shared" si="0"/>
        <v>0</v>
      </c>
      <c r="H30" s="804"/>
      <c r="I30" s="804"/>
      <c r="J30" s="809"/>
      <c r="K30" s="780"/>
      <c r="L30" s="809">
        <f t="shared" si="2"/>
        <v>0</v>
      </c>
      <c r="M30" s="780">
        <f t="shared" si="3"/>
        <v>0</v>
      </c>
      <c r="N30" s="813">
        <f t="shared" si="1"/>
        <v>0</v>
      </c>
    </row>
    <row r="31" spans="2:14" s="773" customFormat="1" ht="14.25" customHeight="1">
      <c r="B31" s="781"/>
      <c r="C31" s="775"/>
      <c r="D31" s="783"/>
      <c r="E31" s="784"/>
      <c r="F31" s="785"/>
      <c r="G31" s="786">
        <f t="shared" si="0"/>
        <v>0</v>
      </c>
      <c r="H31" s="805"/>
      <c r="I31" s="805"/>
      <c r="J31" s="808"/>
      <c r="K31" s="787"/>
      <c r="L31" s="808">
        <f t="shared" si="2"/>
        <v>0</v>
      </c>
      <c r="M31" s="787">
        <f t="shared" si="3"/>
        <v>0</v>
      </c>
      <c r="N31" s="814">
        <f t="shared" si="1"/>
        <v>0</v>
      </c>
    </row>
    <row r="32" spans="2:14" s="773" customFormat="1" ht="14.25" customHeight="1">
      <c r="B32" s="781"/>
      <c r="C32" s="775"/>
      <c r="D32" s="776"/>
      <c r="E32" s="777"/>
      <c r="F32" s="778"/>
      <c r="G32" s="779">
        <f t="shared" si="0"/>
        <v>0</v>
      </c>
      <c r="H32" s="804"/>
      <c r="I32" s="804"/>
      <c r="J32" s="809"/>
      <c r="K32" s="780"/>
      <c r="L32" s="809">
        <f t="shared" si="2"/>
        <v>0</v>
      </c>
      <c r="M32" s="780">
        <f t="shared" si="3"/>
        <v>0</v>
      </c>
      <c r="N32" s="813">
        <f t="shared" si="1"/>
        <v>0</v>
      </c>
    </row>
    <row r="33" spans="2:14" s="773" customFormat="1" ht="14.25" customHeight="1">
      <c r="B33" s="781"/>
      <c r="C33" s="775"/>
      <c r="D33" s="783"/>
      <c r="E33" s="784"/>
      <c r="F33" s="785"/>
      <c r="G33" s="786">
        <f t="shared" si="0"/>
        <v>0</v>
      </c>
      <c r="H33" s="805"/>
      <c r="I33" s="805"/>
      <c r="J33" s="808"/>
      <c r="K33" s="787"/>
      <c r="L33" s="808">
        <f t="shared" si="2"/>
        <v>0</v>
      </c>
      <c r="M33" s="787">
        <f t="shared" si="3"/>
        <v>0</v>
      </c>
      <c r="N33" s="814">
        <f t="shared" si="1"/>
        <v>0</v>
      </c>
    </row>
    <row r="34" spans="2:14" s="773" customFormat="1" ht="14.25" customHeight="1">
      <c r="B34" s="781"/>
      <c r="C34" s="775"/>
      <c r="D34" s="776"/>
      <c r="E34" s="777"/>
      <c r="F34" s="778"/>
      <c r="G34" s="779">
        <f t="shared" si="0"/>
        <v>0</v>
      </c>
      <c r="H34" s="804"/>
      <c r="I34" s="804"/>
      <c r="J34" s="809"/>
      <c r="K34" s="780"/>
      <c r="L34" s="809">
        <f t="shared" si="2"/>
        <v>0</v>
      </c>
      <c r="M34" s="780">
        <f t="shared" si="3"/>
        <v>0</v>
      </c>
      <c r="N34" s="813">
        <f t="shared" si="1"/>
        <v>0</v>
      </c>
    </row>
    <row r="35" spans="2:14" s="773" customFormat="1" ht="14.25" customHeight="1">
      <c r="B35" s="781"/>
      <c r="C35" s="775"/>
      <c r="D35" s="783"/>
      <c r="E35" s="784"/>
      <c r="F35" s="785"/>
      <c r="G35" s="786">
        <f t="shared" si="0"/>
        <v>0</v>
      </c>
      <c r="H35" s="805"/>
      <c r="I35" s="805"/>
      <c r="J35" s="808"/>
      <c r="K35" s="787"/>
      <c r="L35" s="808">
        <f t="shared" si="2"/>
        <v>0</v>
      </c>
      <c r="M35" s="787">
        <f t="shared" si="3"/>
        <v>0</v>
      </c>
      <c r="N35" s="814">
        <f t="shared" si="1"/>
        <v>0</v>
      </c>
    </row>
    <row r="36" spans="2:14" s="773" customFormat="1" ht="14.25" customHeight="1">
      <c r="B36" s="781"/>
      <c r="C36" s="775"/>
      <c r="D36" s="776"/>
      <c r="E36" s="777"/>
      <c r="F36" s="778"/>
      <c r="G36" s="779">
        <f t="shared" si="0"/>
        <v>0</v>
      </c>
      <c r="H36" s="804"/>
      <c r="I36" s="804"/>
      <c r="J36" s="809"/>
      <c r="K36" s="780"/>
      <c r="L36" s="809">
        <f t="shared" si="2"/>
        <v>0</v>
      </c>
      <c r="M36" s="780">
        <f t="shared" si="3"/>
        <v>0</v>
      </c>
      <c r="N36" s="813">
        <f t="shared" si="1"/>
        <v>0</v>
      </c>
    </row>
    <row r="37" spans="2:14" s="773" customFormat="1" ht="14.25" customHeight="1">
      <c r="B37" s="781"/>
      <c r="C37" s="775"/>
      <c r="D37" s="783"/>
      <c r="E37" s="784"/>
      <c r="F37" s="785"/>
      <c r="G37" s="786">
        <f t="shared" si="0"/>
        <v>0</v>
      </c>
      <c r="H37" s="805"/>
      <c r="I37" s="805"/>
      <c r="J37" s="808"/>
      <c r="K37" s="787"/>
      <c r="L37" s="808">
        <f t="shared" si="2"/>
        <v>0</v>
      </c>
      <c r="M37" s="787">
        <f t="shared" si="3"/>
        <v>0</v>
      </c>
      <c r="N37" s="814">
        <f t="shared" si="1"/>
        <v>0</v>
      </c>
    </row>
    <row r="38" spans="2:14" s="773" customFormat="1" ht="14.25" customHeight="1">
      <c r="B38" s="781"/>
      <c r="C38" s="775"/>
      <c r="D38" s="776"/>
      <c r="E38" s="777"/>
      <c r="F38" s="778"/>
      <c r="G38" s="779">
        <f t="shared" si="0"/>
        <v>0</v>
      </c>
      <c r="H38" s="804"/>
      <c r="I38" s="804"/>
      <c r="J38" s="809"/>
      <c r="K38" s="780"/>
      <c r="L38" s="809">
        <f t="shared" si="2"/>
        <v>0</v>
      </c>
      <c r="M38" s="780">
        <f t="shared" si="3"/>
        <v>0</v>
      </c>
      <c r="N38" s="813">
        <f t="shared" si="1"/>
        <v>0</v>
      </c>
    </row>
    <row r="39" spans="2:14" s="773" customFormat="1" ht="14.25" customHeight="1">
      <c r="B39" s="781"/>
      <c r="C39" s="775"/>
      <c r="D39" s="783"/>
      <c r="E39" s="784"/>
      <c r="F39" s="785"/>
      <c r="G39" s="786">
        <f t="shared" si="0"/>
        <v>0</v>
      </c>
      <c r="H39" s="805"/>
      <c r="I39" s="805"/>
      <c r="J39" s="808"/>
      <c r="K39" s="787"/>
      <c r="L39" s="808">
        <f t="shared" si="2"/>
        <v>0</v>
      </c>
      <c r="M39" s="787">
        <f t="shared" si="3"/>
        <v>0</v>
      </c>
      <c r="N39" s="814">
        <f t="shared" si="1"/>
        <v>0</v>
      </c>
    </row>
    <row r="40" spans="2:14" s="773" customFormat="1" ht="14.25" customHeight="1">
      <c r="B40" s="781"/>
      <c r="C40" s="775"/>
      <c r="D40" s="776"/>
      <c r="E40" s="777"/>
      <c r="F40" s="778"/>
      <c r="G40" s="779">
        <f t="shared" si="0"/>
        <v>0</v>
      </c>
      <c r="H40" s="804"/>
      <c r="I40" s="804"/>
      <c r="J40" s="809"/>
      <c r="K40" s="780"/>
      <c r="L40" s="809">
        <f t="shared" si="2"/>
        <v>0</v>
      </c>
      <c r="M40" s="780">
        <f t="shared" si="3"/>
        <v>0</v>
      </c>
      <c r="N40" s="813">
        <f t="shared" si="1"/>
        <v>0</v>
      </c>
    </row>
    <row r="41" spans="2:14" s="773" customFormat="1" ht="14.25" customHeight="1">
      <c r="B41" s="781"/>
      <c r="C41" s="775"/>
      <c r="D41" s="783"/>
      <c r="E41" s="784"/>
      <c r="F41" s="785"/>
      <c r="G41" s="786">
        <f t="shared" si="0"/>
        <v>0</v>
      </c>
      <c r="H41" s="805"/>
      <c r="I41" s="805"/>
      <c r="J41" s="808"/>
      <c r="K41" s="787"/>
      <c r="L41" s="808">
        <f t="shared" si="2"/>
        <v>0</v>
      </c>
      <c r="M41" s="787">
        <f t="shared" si="3"/>
        <v>0</v>
      </c>
      <c r="N41" s="814">
        <f t="shared" si="1"/>
        <v>0</v>
      </c>
    </row>
    <row r="42" spans="2:14" s="773" customFormat="1" ht="14.25" customHeight="1">
      <c r="B42" s="781"/>
      <c r="C42" s="775"/>
      <c r="D42" s="776"/>
      <c r="E42" s="777"/>
      <c r="F42" s="778"/>
      <c r="G42" s="779">
        <f t="shared" si="0"/>
        <v>0</v>
      </c>
      <c r="H42" s="804"/>
      <c r="I42" s="804"/>
      <c r="J42" s="809"/>
      <c r="K42" s="780"/>
      <c r="L42" s="809">
        <f t="shared" si="2"/>
        <v>0</v>
      </c>
      <c r="M42" s="780">
        <f t="shared" si="3"/>
        <v>0</v>
      </c>
      <c r="N42" s="813">
        <f t="shared" si="1"/>
        <v>0</v>
      </c>
    </row>
    <row r="43" spans="2:14" s="773" customFormat="1" ht="14.25" customHeight="1">
      <c r="B43" s="781"/>
      <c r="C43" s="775"/>
      <c r="D43" s="783"/>
      <c r="E43" s="784"/>
      <c r="F43" s="785"/>
      <c r="G43" s="786">
        <f t="shared" si="0"/>
        <v>0</v>
      </c>
      <c r="H43" s="805"/>
      <c r="I43" s="805"/>
      <c r="J43" s="808"/>
      <c r="K43" s="787"/>
      <c r="L43" s="808">
        <f t="shared" si="2"/>
        <v>0</v>
      </c>
      <c r="M43" s="787">
        <f t="shared" si="3"/>
        <v>0</v>
      </c>
      <c r="N43" s="814">
        <f t="shared" si="1"/>
        <v>0</v>
      </c>
    </row>
    <row r="44" spans="2:14" s="773" customFormat="1" ht="14.25" customHeight="1">
      <c r="B44" s="781"/>
      <c r="C44" s="775"/>
      <c r="D44" s="776"/>
      <c r="E44" s="777"/>
      <c r="F44" s="778"/>
      <c r="G44" s="779">
        <f t="shared" si="0"/>
        <v>0</v>
      </c>
      <c r="H44" s="804"/>
      <c r="I44" s="804"/>
      <c r="J44" s="809"/>
      <c r="K44" s="780"/>
      <c r="L44" s="809">
        <f t="shared" si="2"/>
        <v>0</v>
      </c>
      <c r="M44" s="780">
        <f t="shared" si="3"/>
        <v>0</v>
      </c>
      <c r="N44" s="813">
        <f t="shared" si="1"/>
        <v>0</v>
      </c>
    </row>
    <row r="45" spans="2:14" s="773" customFormat="1" ht="14.25" customHeight="1">
      <c r="B45" s="781"/>
      <c r="C45" s="775"/>
      <c r="D45" s="783"/>
      <c r="E45" s="784"/>
      <c r="F45" s="785"/>
      <c r="G45" s="786">
        <f t="shared" si="0"/>
        <v>0</v>
      </c>
      <c r="H45" s="805"/>
      <c r="I45" s="805"/>
      <c r="J45" s="808"/>
      <c r="K45" s="787"/>
      <c r="L45" s="808">
        <f t="shared" si="2"/>
        <v>0</v>
      </c>
      <c r="M45" s="787">
        <f t="shared" si="3"/>
        <v>0</v>
      </c>
      <c r="N45" s="814">
        <f t="shared" si="1"/>
        <v>0</v>
      </c>
    </row>
    <row r="46" spans="2:14" s="773" customFormat="1" ht="14.25" customHeight="1">
      <c r="B46" s="781"/>
      <c r="C46" s="775"/>
      <c r="D46" s="776"/>
      <c r="E46" s="777"/>
      <c r="F46" s="778"/>
      <c r="G46" s="779">
        <f t="shared" si="0"/>
        <v>0</v>
      </c>
      <c r="H46" s="804"/>
      <c r="I46" s="804"/>
      <c r="J46" s="809"/>
      <c r="K46" s="780"/>
      <c r="L46" s="809">
        <f t="shared" si="2"/>
        <v>0</v>
      </c>
      <c r="M46" s="780">
        <f t="shared" si="3"/>
        <v>0</v>
      </c>
      <c r="N46" s="813">
        <f t="shared" si="1"/>
        <v>0</v>
      </c>
    </row>
    <row r="47" spans="2:14" s="773" customFormat="1" ht="14.25" customHeight="1">
      <c r="B47" s="781"/>
      <c r="C47" s="775"/>
      <c r="D47" s="783"/>
      <c r="E47" s="784"/>
      <c r="F47" s="785"/>
      <c r="G47" s="786">
        <f t="shared" si="0"/>
        <v>0</v>
      </c>
      <c r="H47" s="805"/>
      <c r="I47" s="805"/>
      <c r="J47" s="808"/>
      <c r="K47" s="787"/>
      <c r="L47" s="808">
        <f t="shared" si="2"/>
        <v>0</v>
      </c>
      <c r="M47" s="787">
        <f t="shared" si="3"/>
        <v>0</v>
      </c>
      <c r="N47" s="814">
        <f t="shared" si="1"/>
        <v>0</v>
      </c>
    </row>
    <row r="48" spans="2:14" s="773" customFormat="1" ht="14.25" customHeight="1">
      <c r="B48" s="781"/>
      <c r="C48" s="775"/>
      <c r="D48" s="776"/>
      <c r="E48" s="777"/>
      <c r="F48" s="778"/>
      <c r="G48" s="779">
        <f t="shared" si="0"/>
        <v>0</v>
      </c>
      <c r="H48" s="804"/>
      <c r="I48" s="804"/>
      <c r="J48" s="809"/>
      <c r="K48" s="780"/>
      <c r="L48" s="809">
        <f t="shared" si="2"/>
        <v>0</v>
      </c>
      <c r="M48" s="780">
        <f t="shared" si="3"/>
        <v>0</v>
      </c>
      <c r="N48" s="813">
        <f t="shared" si="1"/>
        <v>0</v>
      </c>
    </row>
    <row r="49" spans="2:14" ht="14.25" customHeight="1">
      <c r="B49" s="781"/>
      <c r="C49" s="775"/>
      <c r="D49" s="783"/>
      <c r="E49" s="784"/>
      <c r="F49" s="785"/>
      <c r="G49" s="786">
        <f t="shared" ref="G49:G77" si="4">ROUND(E49*F49,0)</f>
        <v>0</v>
      </c>
      <c r="H49" s="805"/>
      <c r="I49" s="805"/>
      <c r="J49" s="808"/>
      <c r="K49" s="787"/>
      <c r="L49" s="808">
        <f t="shared" ref="L49:L77" si="5">G49*I49*J49/1000</f>
        <v>0</v>
      </c>
      <c r="M49" s="787">
        <f t="shared" ref="M49:M77" si="6">G49*I49*K49/1000</f>
        <v>0</v>
      </c>
      <c r="N49" s="814">
        <f t="shared" ref="N49:N77" si="7">L49-M49</f>
        <v>0</v>
      </c>
    </row>
    <row r="50" spans="2:14" ht="14.25" customHeight="1">
      <c r="B50" s="781"/>
      <c r="C50" s="775"/>
      <c r="D50" s="776"/>
      <c r="E50" s="777"/>
      <c r="F50" s="778"/>
      <c r="G50" s="779">
        <f t="shared" si="4"/>
        <v>0</v>
      </c>
      <c r="H50" s="804"/>
      <c r="I50" s="804"/>
      <c r="J50" s="809"/>
      <c r="K50" s="780"/>
      <c r="L50" s="809">
        <f t="shared" si="5"/>
        <v>0</v>
      </c>
      <c r="M50" s="780">
        <f t="shared" si="6"/>
        <v>0</v>
      </c>
      <c r="N50" s="813">
        <f t="shared" si="7"/>
        <v>0</v>
      </c>
    </row>
    <row r="51" spans="2:14" ht="14.25" customHeight="1">
      <c r="B51" s="781"/>
      <c r="C51" s="775"/>
      <c r="D51" s="783"/>
      <c r="E51" s="784"/>
      <c r="F51" s="785"/>
      <c r="G51" s="786">
        <f t="shared" si="4"/>
        <v>0</v>
      </c>
      <c r="H51" s="805"/>
      <c r="I51" s="805"/>
      <c r="J51" s="808"/>
      <c r="K51" s="787"/>
      <c r="L51" s="808">
        <f t="shared" si="5"/>
        <v>0</v>
      </c>
      <c r="M51" s="787">
        <f t="shared" si="6"/>
        <v>0</v>
      </c>
      <c r="N51" s="814">
        <f t="shared" si="7"/>
        <v>0</v>
      </c>
    </row>
    <row r="52" spans="2:14" ht="14.25" customHeight="1">
      <c r="B52" s="781"/>
      <c r="C52" s="775"/>
      <c r="D52" s="776"/>
      <c r="E52" s="777"/>
      <c r="F52" s="778"/>
      <c r="G52" s="779">
        <f t="shared" si="4"/>
        <v>0</v>
      </c>
      <c r="H52" s="804"/>
      <c r="I52" s="804"/>
      <c r="J52" s="809"/>
      <c r="K52" s="780"/>
      <c r="L52" s="809">
        <f t="shared" si="5"/>
        <v>0</v>
      </c>
      <c r="M52" s="780">
        <f t="shared" si="6"/>
        <v>0</v>
      </c>
      <c r="N52" s="813">
        <f t="shared" si="7"/>
        <v>0</v>
      </c>
    </row>
    <row r="53" spans="2:14" ht="14.25" customHeight="1">
      <c r="B53" s="781"/>
      <c r="C53" s="775"/>
      <c r="D53" s="783"/>
      <c r="E53" s="784"/>
      <c r="F53" s="785"/>
      <c r="G53" s="786">
        <f t="shared" si="4"/>
        <v>0</v>
      </c>
      <c r="H53" s="805"/>
      <c r="I53" s="805"/>
      <c r="J53" s="808"/>
      <c r="K53" s="787"/>
      <c r="L53" s="808">
        <f t="shared" si="5"/>
        <v>0</v>
      </c>
      <c r="M53" s="787">
        <f t="shared" si="6"/>
        <v>0</v>
      </c>
      <c r="N53" s="814">
        <f t="shared" si="7"/>
        <v>0</v>
      </c>
    </row>
    <row r="54" spans="2:14" ht="14.25" customHeight="1">
      <c r="B54" s="781"/>
      <c r="C54" s="775"/>
      <c r="D54" s="776"/>
      <c r="E54" s="777"/>
      <c r="F54" s="778"/>
      <c r="G54" s="779">
        <f t="shared" si="4"/>
        <v>0</v>
      </c>
      <c r="H54" s="804"/>
      <c r="I54" s="804"/>
      <c r="J54" s="809"/>
      <c r="K54" s="780"/>
      <c r="L54" s="809">
        <f t="shared" si="5"/>
        <v>0</v>
      </c>
      <c r="M54" s="780">
        <f t="shared" si="6"/>
        <v>0</v>
      </c>
      <c r="N54" s="813">
        <f t="shared" si="7"/>
        <v>0</v>
      </c>
    </row>
    <row r="55" spans="2:14" ht="14.25" customHeight="1">
      <c r="B55" s="781"/>
      <c r="C55" s="775"/>
      <c r="D55" s="783"/>
      <c r="E55" s="784"/>
      <c r="F55" s="785"/>
      <c r="G55" s="786">
        <f t="shared" si="4"/>
        <v>0</v>
      </c>
      <c r="H55" s="805"/>
      <c r="I55" s="805"/>
      <c r="J55" s="808"/>
      <c r="K55" s="787"/>
      <c r="L55" s="808">
        <f t="shared" si="5"/>
        <v>0</v>
      </c>
      <c r="M55" s="787">
        <f t="shared" si="6"/>
        <v>0</v>
      </c>
      <c r="N55" s="814">
        <f t="shared" si="7"/>
        <v>0</v>
      </c>
    </row>
    <row r="56" spans="2:14" ht="14.25" customHeight="1">
      <c r="B56" s="781"/>
      <c r="C56" s="775"/>
      <c r="D56" s="776"/>
      <c r="E56" s="777"/>
      <c r="F56" s="778"/>
      <c r="G56" s="779">
        <f t="shared" si="4"/>
        <v>0</v>
      </c>
      <c r="H56" s="804"/>
      <c r="I56" s="804"/>
      <c r="J56" s="809"/>
      <c r="K56" s="780"/>
      <c r="L56" s="809">
        <f t="shared" si="5"/>
        <v>0</v>
      </c>
      <c r="M56" s="780">
        <f t="shared" si="6"/>
        <v>0</v>
      </c>
      <c r="N56" s="813">
        <f t="shared" si="7"/>
        <v>0</v>
      </c>
    </row>
    <row r="57" spans="2:14" ht="14.25" customHeight="1">
      <c r="B57" s="781"/>
      <c r="C57" s="775"/>
      <c r="D57" s="783"/>
      <c r="E57" s="784"/>
      <c r="F57" s="785"/>
      <c r="G57" s="786">
        <f t="shared" si="4"/>
        <v>0</v>
      </c>
      <c r="H57" s="805"/>
      <c r="I57" s="805"/>
      <c r="J57" s="808"/>
      <c r="K57" s="787"/>
      <c r="L57" s="808">
        <f t="shared" si="5"/>
        <v>0</v>
      </c>
      <c r="M57" s="787">
        <f t="shared" si="6"/>
        <v>0</v>
      </c>
      <c r="N57" s="814">
        <f t="shared" si="7"/>
        <v>0</v>
      </c>
    </row>
    <row r="58" spans="2:14" ht="14.25" customHeight="1">
      <c r="B58" s="781"/>
      <c r="C58" s="775"/>
      <c r="D58" s="776"/>
      <c r="E58" s="777"/>
      <c r="F58" s="778"/>
      <c r="G58" s="779">
        <f t="shared" si="4"/>
        <v>0</v>
      </c>
      <c r="H58" s="804"/>
      <c r="I58" s="804"/>
      <c r="J58" s="809"/>
      <c r="K58" s="780"/>
      <c r="L58" s="809">
        <f t="shared" si="5"/>
        <v>0</v>
      </c>
      <c r="M58" s="780">
        <f t="shared" si="6"/>
        <v>0</v>
      </c>
      <c r="N58" s="813">
        <f t="shared" si="7"/>
        <v>0</v>
      </c>
    </row>
    <row r="59" spans="2:14" ht="14.25" customHeight="1">
      <c r="B59" s="781"/>
      <c r="C59" s="775"/>
      <c r="D59" s="783"/>
      <c r="E59" s="784"/>
      <c r="F59" s="785"/>
      <c r="G59" s="786">
        <f t="shared" si="4"/>
        <v>0</v>
      </c>
      <c r="H59" s="805"/>
      <c r="I59" s="805"/>
      <c r="J59" s="808"/>
      <c r="K59" s="787"/>
      <c r="L59" s="808">
        <f t="shared" si="5"/>
        <v>0</v>
      </c>
      <c r="M59" s="787">
        <f t="shared" si="6"/>
        <v>0</v>
      </c>
      <c r="N59" s="814">
        <f t="shared" si="7"/>
        <v>0</v>
      </c>
    </row>
    <row r="60" spans="2:14" ht="14.25" customHeight="1">
      <c r="B60" s="781"/>
      <c r="C60" s="775"/>
      <c r="D60" s="776"/>
      <c r="E60" s="777"/>
      <c r="F60" s="778"/>
      <c r="G60" s="779">
        <f t="shared" si="4"/>
        <v>0</v>
      </c>
      <c r="H60" s="804"/>
      <c r="I60" s="804"/>
      <c r="J60" s="809"/>
      <c r="K60" s="780"/>
      <c r="L60" s="809">
        <f t="shared" si="5"/>
        <v>0</v>
      </c>
      <c r="M60" s="780">
        <f t="shared" si="6"/>
        <v>0</v>
      </c>
      <c r="N60" s="813">
        <f t="shared" si="7"/>
        <v>0</v>
      </c>
    </row>
    <row r="61" spans="2:14" ht="14.25" customHeight="1">
      <c r="B61" s="781"/>
      <c r="C61" s="775"/>
      <c r="D61" s="783"/>
      <c r="E61" s="784"/>
      <c r="F61" s="785"/>
      <c r="G61" s="786">
        <f t="shared" si="4"/>
        <v>0</v>
      </c>
      <c r="H61" s="805"/>
      <c r="I61" s="805"/>
      <c r="J61" s="808"/>
      <c r="K61" s="787"/>
      <c r="L61" s="808">
        <f t="shared" si="5"/>
        <v>0</v>
      </c>
      <c r="M61" s="787">
        <f t="shared" si="6"/>
        <v>0</v>
      </c>
      <c r="N61" s="814">
        <f t="shared" si="7"/>
        <v>0</v>
      </c>
    </row>
    <row r="62" spans="2:14" ht="14.25" customHeight="1">
      <c r="B62" s="781"/>
      <c r="C62" s="775"/>
      <c r="D62" s="776"/>
      <c r="E62" s="777"/>
      <c r="F62" s="778"/>
      <c r="G62" s="779">
        <f t="shared" si="4"/>
        <v>0</v>
      </c>
      <c r="H62" s="804"/>
      <c r="I62" s="804"/>
      <c r="J62" s="809"/>
      <c r="K62" s="780"/>
      <c r="L62" s="809">
        <f t="shared" si="5"/>
        <v>0</v>
      </c>
      <c r="M62" s="780">
        <f t="shared" si="6"/>
        <v>0</v>
      </c>
      <c r="N62" s="813">
        <f t="shared" si="7"/>
        <v>0</v>
      </c>
    </row>
    <row r="63" spans="2:14" ht="14.25" customHeight="1">
      <c r="B63" s="781"/>
      <c r="C63" s="775"/>
      <c r="D63" s="783"/>
      <c r="E63" s="784"/>
      <c r="F63" s="785"/>
      <c r="G63" s="786">
        <f t="shared" si="4"/>
        <v>0</v>
      </c>
      <c r="H63" s="805"/>
      <c r="I63" s="805"/>
      <c r="J63" s="808"/>
      <c r="K63" s="787"/>
      <c r="L63" s="808">
        <f t="shared" si="5"/>
        <v>0</v>
      </c>
      <c r="M63" s="787">
        <f t="shared" si="6"/>
        <v>0</v>
      </c>
      <c r="N63" s="814">
        <f t="shared" si="7"/>
        <v>0</v>
      </c>
    </row>
    <row r="64" spans="2:14" ht="14.25" customHeight="1">
      <c r="B64" s="781"/>
      <c r="C64" s="775"/>
      <c r="D64" s="776"/>
      <c r="E64" s="777"/>
      <c r="F64" s="778"/>
      <c r="G64" s="779">
        <f t="shared" si="4"/>
        <v>0</v>
      </c>
      <c r="H64" s="804"/>
      <c r="I64" s="804"/>
      <c r="J64" s="809"/>
      <c r="K64" s="780"/>
      <c r="L64" s="809">
        <f t="shared" si="5"/>
        <v>0</v>
      </c>
      <c r="M64" s="780">
        <f t="shared" si="6"/>
        <v>0</v>
      </c>
      <c r="N64" s="813">
        <f t="shared" si="7"/>
        <v>0</v>
      </c>
    </row>
    <row r="65" spans="2:14" ht="14.25" customHeight="1">
      <c r="B65" s="781"/>
      <c r="C65" s="775"/>
      <c r="D65" s="783"/>
      <c r="E65" s="784"/>
      <c r="F65" s="785"/>
      <c r="G65" s="786">
        <f t="shared" si="4"/>
        <v>0</v>
      </c>
      <c r="H65" s="805"/>
      <c r="I65" s="805"/>
      <c r="J65" s="808"/>
      <c r="K65" s="787"/>
      <c r="L65" s="808">
        <f t="shared" si="5"/>
        <v>0</v>
      </c>
      <c r="M65" s="787">
        <f t="shared" si="6"/>
        <v>0</v>
      </c>
      <c r="N65" s="814">
        <f t="shared" si="7"/>
        <v>0</v>
      </c>
    </row>
    <row r="66" spans="2:14" ht="14.25" customHeight="1">
      <c r="B66" s="781"/>
      <c r="C66" s="775"/>
      <c r="D66" s="776"/>
      <c r="E66" s="777"/>
      <c r="F66" s="778"/>
      <c r="G66" s="779">
        <f t="shared" si="4"/>
        <v>0</v>
      </c>
      <c r="H66" s="804"/>
      <c r="I66" s="804"/>
      <c r="J66" s="809"/>
      <c r="K66" s="780"/>
      <c r="L66" s="809">
        <f t="shared" si="5"/>
        <v>0</v>
      </c>
      <c r="M66" s="780">
        <f t="shared" si="6"/>
        <v>0</v>
      </c>
      <c r="N66" s="813">
        <f t="shared" si="7"/>
        <v>0</v>
      </c>
    </row>
    <row r="67" spans="2:14" ht="14.25" customHeight="1">
      <c r="B67" s="781"/>
      <c r="C67" s="775"/>
      <c r="D67" s="783"/>
      <c r="E67" s="784"/>
      <c r="F67" s="785"/>
      <c r="G67" s="786">
        <f t="shared" si="4"/>
        <v>0</v>
      </c>
      <c r="H67" s="805"/>
      <c r="I67" s="805"/>
      <c r="J67" s="808"/>
      <c r="K67" s="787"/>
      <c r="L67" s="808">
        <f t="shared" si="5"/>
        <v>0</v>
      </c>
      <c r="M67" s="787">
        <f t="shared" si="6"/>
        <v>0</v>
      </c>
      <c r="N67" s="814">
        <f t="shared" si="7"/>
        <v>0</v>
      </c>
    </row>
    <row r="68" spans="2:14" ht="14.25" customHeight="1">
      <c r="B68" s="781"/>
      <c r="C68" s="775"/>
      <c r="D68" s="776"/>
      <c r="E68" s="777"/>
      <c r="F68" s="778"/>
      <c r="G68" s="779">
        <f t="shared" si="4"/>
        <v>0</v>
      </c>
      <c r="H68" s="804"/>
      <c r="I68" s="804"/>
      <c r="J68" s="809"/>
      <c r="K68" s="780"/>
      <c r="L68" s="809">
        <f t="shared" si="5"/>
        <v>0</v>
      </c>
      <c r="M68" s="780">
        <f t="shared" si="6"/>
        <v>0</v>
      </c>
      <c r="N68" s="813">
        <f t="shared" si="7"/>
        <v>0</v>
      </c>
    </row>
    <row r="69" spans="2:14" ht="14.25" customHeight="1">
      <c r="B69" s="781"/>
      <c r="C69" s="775"/>
      <c r="D69" s="783"/>
      <c r="E69" s="784"/>
      <c r="F69" s="785"/>
      <c r="G69" s="786">
        <f t="shared" si="4"/>
        <v>0</v>
      </c>
      <c r="H69" s="805"/>
      <c r="I69" s="805"/>
      <c r="J69" s="808"/>
      <c r="K69" s="787"/>
      <c r="L69" s="808">
        <f t="shared" si="5"/>
        <v>0</v>
      </c>
      <c r="M69" s="787">
        <f t="shared" si="6"/>
        <v>0</v>
      </c>
      <c r="N69" s="814">
        <f t="shared" si="7"/>
        <v>0</v>
      </c>
    </row>
    <row r="70" spans="2:14" ht="14.25" customHeight="1">
      <c r="B70" s="781"/>
      <c r="C70" s="775"/>
      <c r="D70" s="776"/>
      <c r="E70" s="777"/>
      <c r="F70" s="778"/>
      <c r="G70" s="779">
        <f t="shared" si="4"/>
        <v>0</v>
      </c>
      <c r="H70" s="804"/>
      <c r="I70" s="804"/>
      <c r="J70" s="809"/>
      <c r="K70" s="780"/>
      <c r="L70" s="809">
        <f t="shared" si="5"/>
        <v>0</v>
      </c>
      <c r="M70" s="780">
        <f t="shared" si="6"/>
        <v>0</v>
      </c>
      <c r="N70" s="813">
        <f t="shared" si="7"/>
        <v>0</v>
      </c>
    </row>
    <row r="71" spans="2:14" ht="14.25" customHeight="1">
      <c r="B71" s="781"/>
      <c r="C71" s="775"/>
      <c r="D71" s="783"/>
      <c r="E71" s="784"/>
      <c r="F71" s="785"/>
      <c r="G71" s="786">
        <f t="shared" si="4"/>
        <v>0</v>
      </c>
      <c r="H71" s="805"/>
      <c r="I71" s="805"/>
      <c r="J71" s="808"/>
      <c r="K71" s="787"/>
      <c r="L71" s="808">
        <f t="shared" si="5"/>
        <v>0</v>
      </c>
      <c r="M71" s="787">
        <f t="shared" si="6"/>
        <v>0</v>
      </c>
      <c r="N71" s="814">
        <f t="shared" si="7"/>
        <v>0</v>
      </c>
    </row>
    <row r="72" spans="2:14" ht="14.25" customHeight="1">
      <c r="B72" s="781"/>
      <c r="C72" s="775"/>
      <c r="D72" s="776"/>
      <c r="E72" s="777"/>
      <c r="F72" s="778"/>
      <c r="G72" s="779">
        <f t="shared" si="4"/>
        <v>0</v>
      </c>
      <c r="H72" s="804"/>
      <c r="I72" s="804"/>
      <c r="J72" s="809"/>
      <c r="K72" s="780"/>
      <c r="L72" s="809">
        <f t="shared" si="5"/>
        <v>0</v>
      </c>
      <c r="M72" s="780">
        <f t="shared" si="6"/>
        <v>0</v>
      </c>
      <c r="N72" s="813">
        <f t="shared" si="7"/>
        <v>0</v>
      </c>
    </row>
    <row r="73" spans="2:14" ht="14.25" customHeight="1">
      <c r="B73" s="781"/>
      <c r="C73" s="775"/>
      <c r="D73" s="783"/>
      <c r="E73" s="784"/>
      <c r="F73" s="785"/>
      <c r="G73" s="786">
        <f t="shared" si="4"/>
        <v>0</v>
      </c>
      <c r="H73" s="805"/>
      <c r="I73" s="805"/>
      <c r="J73" s="808"/>
      <c r="K73" s="787"/>
      <c r="L73" s="808">
        <f t="shared" si="5"/>
        <v>0</v>
      </c>
      <c r="M73" s="787">
        <f t="shared" si="6"/>
        <v>0</v>
      </c>
      <c r="N73" s="814">
        <f t="shared" si="7"/>
        <v>0</v>
      </c>
    </row>
    <row r="74" spans="2:14" ht="14.25" customHeight="1">
      <c r="B74" s="781"/>
      <c r="C74" s="775"/>
      <c r="D74" s="776"/>
      <c r="E74" s="777"/>
      <c r="F74" s="778"/>
      <c r="G74" s="779">
        <f t="shared" si="4"/>
        <v>0</v>
      </c>
      <c r="H74" s="804"/>
      <c r="I74" s="804"/>
      <c r="J74" s="809"/>
      <c r="K74" s="780"/>
      <c r="L74" s="809">
        <f t="shared" si="5"/>
        <v>0</v>
      </c>
      <c r="M74" s="780">
        <f t="shared" si="6"/>
        <v>0</v>
      </c>
      <c r="N74" s="813">
        <f t="shared" si="7"/>
        <v>0</v>
      </c>
    </row>
    <row r="75" spans="2:14" ht="14.25" customHeight="1">
      <c r="B75" s="781"/>
      <c r="C75" s="775"/>
      <c r="D75" s="783"/>
      <c r="E75" s="784"/>
      <c r="F75" s="785"/>
      <c r="G75" s="786">
        <f t="shared" si="4"/>
        <v>0</v>
      </c>
      <c r="H75" s="805"/>
      <c r="I75" s="805"/>
      <c r="J75" s="808"/>
      <c r="K75" s="787"/>
      <c r="L75" s="808">
        <f t="shared" si="5"/>
        <v>0</v>
      </c>
      <c r="M75" s="787">
        <f t="shared" si="6"/>
        <v>0</v>
      </c>
      <c r="N75" s="814">
        <f t="shared" si="7"/>
        <v>0</v>
      </c>
    </row>
    <row r="76" spans="2:14" ht="14.25" customHeight="1">
      <c r="B76" s="781"/>
      <c r="C76" s="775"/>
      <c r="D76" s="776"/>
      <c r="E76" s="777"/>
      <c r="F76" s="778"/>
      <c r="G76" s="779">
        <f t="shared" si="4"/>
        <v>0</v>
      </c>
      <c r="H76" s="804"/>
      <c r="I76" s="804"/>
      <c r="J76" s="809"/>
      <c r="K76" s="780"/>
      <c r="L76" s="809">
        <f t="shared" si="5"/>
        <v>0</v>
      </c>
      <c r="M76" s="780">
        <f t="shared" si="6"/>
        <v>0</v>
      </c>
      <c r="N76" s="813">
        <f t="shared" si="7"/>
        <v>0</v>
      </c>
    </row>
    <row r="77" spans="2:14" ht="14.25" customHeight="1" thickBot="1">
      <c r="B77" s="781"/>
      <c r="C77" s="775"/>
      <c r="D77" s="783"/>
      <c r="E77" s="784"/>
      <c r="F77" s="785"/>
      <c r="G77" s="786">
        <f t="shared" si="4"/>
        <v>0</v>
      </c>
      <c r="H77" s="806"/>
      <c r="I77" s="806"/>
      <c r="J77" s="808"/>
      <c r="K77" s="812"/>
      <c r="L77" s="808">
        <f t="shared" si="5"/>
        <v>0</v>
      </c>
      <c r="M77" s="787">
        <f t="shared" si="6"/>
        <v>0</v>
      </c>
      <c r="N77" s="814">
        <f t="shared" si="7"/>
        <v>0</v>
      </c>
    </row>
    <row r="78" spans="2:14" ht="14.25" customHeight="1" thickTop="1">
      <c r="B78" s="788" t="s">
        <v>609</v>
      </c>
      <c r="C78" s="789"/>
      <c r="D78" s="790"/>
      <c r="E78" s="791"/>
      <c r="F78" s="792"/>
      <c r="G78" s="793"/>
      <c r="H78" s="807"/>
      <c r="I78" s="810"/>
      <c r="J78" s="811"/>
      <c r="K78" s="792"/>
      <c r="L78" s="794"/>
      <c r="M78" s="795"/>
      <c r="N78" s="796">
        <f>SUM(N8:N77)</f>
        <v>0</v>
      </c>
    </row>
    <row r="79" spans="2:14" ht="14.25" customHeight="1">
      <c r="B79" s="797"/>
      <c r="C79" s="797"/>
      <c r="D79" s="797"/>
      <c r="E79" s="797"/>
      <c r="F79" s="797"/>
      <c r="G79" s="797"/>
      <c r="H79" s="797"/>
      <c r="I79" s="797"/>
      <c r="J79" s="797"/>
      <c r="K79" s="797"/>
      <c r="L79" s="797"/>
      <c r="M79" s="797"/>
      <c r="N79" s="797"/>
    </row>
    <row r="80" spans="2:14" ht="14.25" customHeight="1">
      <c r="B80" s="797"/>
      <c r="C80" s="798"/>
      <c r="D80" s="797"/>
      <c r="E80" s="797"/>
      <c r="F80" s="797"/>
      <c r="G80" s="797"/>
      <c r="H80" s="797"/>
      <c r="I80" s="797"/>
      <c r="J80" s="797"/>
      <c r="K80" s="797"/>
      <c r="L80" s="797"/>
      <c r="M80" s="797"/>
      <c r="N80" s="797"/>
    </row>
    <row r="81" spans="2:14" ht="14.25" customHeight="1">
      <c r="B81" s="797"/>
      <c r="C81" s="798"/>
      <c r="D81" s="797"/>
      <c r="E81" s="797"/>
      <c r="F81" s="797"/>
      <c r="G81" s="797"/>
      <c r="H81" s="797"/>
      <c r="I81" s="797"/>
      <c r="J81" s="797"/>
      <c r="K81" s="797"/>
      <c r="L81" s="797"/>
      <c r="M81" s="797"/>
      <c r="N81" s="797"/>
    </row>
    <row r="82" spans="2:14" s="802" customFormat="1" ht="14.25" customHeight="1">
      <c r="B82" s="799"/>
      <c r="C82" s="798"/>
      <c r="D82" s="800"/>
      <c r="E82" s="801"/>
      <c r="F82" s="801"/>
      <c r="G82" s="801"/>
      <c r="H82" s="801"/>
      <c r="I82" s="801"/>
      <c r="J82" s="801"/>
      <c r="K82" s="801"/>
      <c r="L82" s="801"/>
      <c r="M82" s="801"/>
      <c r="N82" s="801"/>
    </row>
    <row r="83" spans="2:14" s="802" customFormat="1" ht="14.25" customHeight="1">
      <c r="B83" s="803"/>
      <c r="C83" s="798"/>
      <c r="D83" s="800"/>
      <c r="E83" s="801"/>
      <c r="F83" s="801"/>
      <c r="G83" s="801"/>
      <c r="H83" s="801"/>
      <c r="I83" s="801"/>
      <c r="J83" s="801"/>
      <c r="K83" s="801"/>
      <c r="L83" s="801"/>
      <c r="M83" s="801"/>
      <c r="N83" s="801"/>
    </row>
    <row r="84" spans="2:14" s="802" customFormat="1" ht="14.25" customHeight="1">
      <c r="B84" s="803"/>
      <c r="C84" s="798"/>
      <c r="D84" s="800"/>
      <c r="E84" s="801"/>
      <c r="F84" s="801"/>
      <c r="G84" s="801"/>
      <c r="H84" s="801"/>
      <c r="I84" s="801"/>
      <c r="J84" s="801"/>
      <c r="K84" s="801"/>
      <c r="L84" s="801"/>
      <c r="M84" s="801"/>
      <c r="N84" s="801"/>
    </row>
  </sheetData>
  <mergeCells count="16">
    <mergeCell ref="N6:N7"/>
    <mergeCell ref="J5:K5"/>
    <mergeCell ref="L5:M5"/>
    <mergeCell ref="E6:E7"/>
    <mergeCell ref="F6:F7"/>
    <mergeCell ref="G6:G7"/>
    <mergeCell ref="J6:J7"/>
    <mergeCell ref="K6:K7"/>
    <mergeCell ref="L6:L7"/>
    <mergeCell ref="M6:M7"/>
    <mergeCell ref="I5:I7"/>
    <mergeCell ref="B5:B7"/>
    <mergeCell ref="C5:C7"/>
    <mergeCell ref="D5:D7"/>
    <mergeCell ref="E5:G5"/>
    <mergeCell ref="H5:H7"/>
  </mergeCells>
  <phoneticPr fontId="5"/>
  <pageMargins left="0.70866141732283472" right="0.70866141732283472" top="0.74803149606299213" bottom="0.74803149606299213" header="0.31496062992125984" footer="0.31496062992125984"/>
  <pageSetup paperSize="9" scale="79"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P44"/>
  <sheetViews>
    <sheetView tabSelected="1" view="pageBreakPreview" topLeftCell="A28" zoomScaleNormal="100" zoomScaleSheetLayoutView="100" workbookViewId="0">
      <selection activeCell="F31" sqref="F31"/>
    </sheetView>
  </sheetViews>
  <sheetFormatPr defaultRowHeight="13.5"/>
  <cols>
    <col min="1" max="1" width="5.125" customWidth="1"/>
    <col min="2" max="2" width="5.5" customWidth="1"/>
    <col min="3" max="3" width="5.25" customWidth="1"/>
    <col min="4" max="4" width="5.75" customWidth="1"/>
    <col min="5" max="8" width="5.5" customWidth="1"/>
    <col min="9" max="9" width="5.375" customWidth="1"/>
    <col min="10" max="11" width="5.625" customWidth="1"/>
    <col min="12" max="12" width="5.375" customWidth="1"/>
    <col min="13" max="13" width="5.625" customWidth="1"/>
    <col min="14" max="14" width="5.375" customWidth="1"/>
    <col min="15" max="15" width="5.625" customWidth="1"/>
    <col min="16" max="16" width="5.375" customWidth="1"/>
    <col min="17" max="17" width="5.625" customWidth="1"/>
    <col min="18" max="18" width="5.375" customWidth="1"/>
  </cols>
  <sheetData>
    <row r="1" spans="1:16" ht="21" customHeight="1">
      <c r="A1" s="94"/>
      <c r="B1" s="94"/>
      <c r="C1" s="94"/>
      <c r="D1" s="94"/>
      <c r="E1" s="94"/>
      <c r="F1" s="94"/>
      <c r="G1" s="94"/>
      <c r="H1" s="94"/>
      <c r="I1" s="94"/>
      <c r="J1" s="94"/>
      <c r="K1" s="94"/>
      <c r="L1" s="94"/>
      <c r="M1" s="94"/>
      <c r="N1" s="94"/>
      <c r="O1" s="1124" t="s">
        <v>379</v>
      </c>
      <c r="P1" s="1125"/>
    </row>
    <row r="2" spans="1:16" ht="21.75" customHeight="1">
      <c r="A2" s="94"/>
      <c r="B2" s="94"/>
      <c r="C2" s="94"/>
      <c r="D2" s="94"/>
      <c r="E2" s="94"/>
      <c r="F2" s="94"/>
      <c r="G2" s="94"/>
      <c r="H2" s="401"/>
      <c r="I2" s="401"/>
      <c r="J2" s="94"/>
      <c r="K2" s="94"/>
      <c r="L2" s="94"/>
      <c r="M2" s="94"/>
      <c r="N2" s="94"/>
      <c r="O2" s="94"/>
      <c r="P2" s="94"/>
    </row>
    <row r="3" spans="1:16" ht="21" customHeight="1">
      <c r="A3" s="94"/>
      <c r="B3" s="94"/>
      <c r="C3" s="94"/>
      <c r="D3" s="94"/>
      <c r="E3" s="94"/>
      <c r="F3" s="94"/>
      <c r="G3" s="94"/>
      <c r="H3" s="94"/>
      <c r="I3" s="94"/>
      <c r="J3" s="94"/>
      <c r="K3" s="94"/>
      <c r="L3" s="94"/>
      <c r="M3" s="94"/>
      <c r="N3" s="94"/>
      <c r="O3" s="94"/>
      <c r="P3" s="94"/>
    </row>
    <row r="4" spans="1:16" ht="21.75" customHeight="1">
      <c r="A4" s="94"/>
      <c r="B4" s="94"/>
      <c r="C4" s="94"/>
      <c r="D4" s="94"/>
      <c r="E4" s="94"/>
      <c r="F4" s="94"/>
      <c r="G4" s="94"/>
      <c r="H4" s="401"/>
      <c r="I4" s="401"/>
      <c r="J4" s="94"/>
      <c r="K4" s="94"/>
      <c r="L4" s="94"/>
      <c r="M4" s="94"/>
      <c r="N4" s="94"/>
      <c r="O4" s="94"/>
      <c r="P4" s="94"/>
    </row>
    <row r="5" spans="1:16" ht="21" customHeight="1">
      <c r="A5" s="94"/>
      <c r="B5" s="94"/>
      <c r="C5" s="94"/>
      <c r="D5" s="94"/>
      <c r="E5" s="94"/>
      <c r="F5" s="94"/>
      <c r="G5" s="94"/>
      <c r="H5" s="94"/>
      <c r="I5" s="94"/>
      <c r="J5" s="94"/>
      <c r="K5" s="94"/>
      <c r="L5" s="94"/>
      <c r="M5" s="94"/>
      <c r="N5" s="94"/>
      <c r="O5" s="94"/>
      <c r="P5" s="94"/>
    </row>
    <row r="6" spans="1:16" ht="21.75" customHeight="1">
      <c r="A6" s="1136"/>
      <c r="B6" s="1136"/>
      <c r="C6" s="1136"/>
      <c r="D6" s="1136"/>
      <c r="E6" s="1136"/>
      <c r="F6" s="1136"/>
      <c r="G6" s="1136"/>
      <c r="H6" s="1136"/>
      <c r="I6" s="1136"/>
      <c r="J6" s="1136"/>
      <c r="K6" s="1136"/>
      <c r="L6" s="94"/>
      <c r="M6" s="94"/>
      <c r="N6" s="94"/>
      <c r="O6" s="94"/>
      <c r="P6" s="94"/>
    </row>
    <row r="7" spans="1:16" ht="21" customHeight="1">
      <c r="A7" s="1136"/>
      <c r="B7" s="1136"/>
      <c r="C7" s="1136"/>
      <c r="D7" s="1136"/>
      <c r="E7" s="1136"/>
      <c r="F7" s="1136"/>
      <c r="G7" s="1136"/>
      <c r="H7" s="1136"/>
      <c r="I7" s="1136"/>
      <c r="J7" s="1136"/>
      <c r="K7" s="1136"/>
      <c r="L7" s="94"/>
      <c r="M7" s="94"/>
      <c r="N7" s="94"/>
      <c r="O7" s="94"/>
      <c r="P7" s="94"/>
    </row>
    <row r="8" spans="1:16" ht="21.75" customHeight="1">
      <c r="A8" s="94"/>
      <c r="B8" s="94"/>
      <c r="C8" s="94"/>
      <c r="D8" s="94"/>
      <c r="E8" s="94"/>
      <c r="F8" s="94"/>
      <c r="G8" s="94"/>
      <c r="H8" s="401"/>
      <c r="I8" s="401"/>
      <c r="J8" s="94"/>
      <c r="K8" s="94"/>
      <c r="L8" s="94"/>
      <c r="M8" s="94"/>
      <c r="N8" s="94"/>
      <c r="O8" s="94"/>
      <c r="P8" s="94"/>
    </row>
    <row r="9" spans="1:16" ht="21.75" customHeight="1">
      <c r="A9" s="1136" t="s">
        <v>638</v>
      </c>
      <c r="B9" s="1136"/>
      <c r="C9" s="1136"/>
      <c r="D9" s="1136"/>
      <c r="E9" s="1136"/>
      <c r="F9" s="1136"/>
      <c r="G9" s="1136"/>
      <c r="H9" s="1136"/>
      <c r="I9" s="1136"/>
      <c r="J9" s="1136"/>
      <c r="K9" s="1136"/>
      <c r="L9" s="1136"/>
      <c r="M9" s="1136"/>
      <c r="N9" s="1136"/>
      <c r="O9" s="1136"/>
      <c r="P9" s="1136"/>
    </row>
    <row r="10" spans="1:16" ht="21" customHeight="1">
      <c r="A10" s="1136"/>
      <c r="B10" s="1136"/>
      <c r="C10" s="1136"/>
      <c r="D10" s="1136"/>
      <c r="E10" s="1136"/>
      <c r="F10" s="1136"/>
      <c r="G10" s="1136"/>
      <c r="H10" s="1136"/>
      <c r="I10" s="1136"/>
      <c r="J10" s="1136"/>
      <c r="K10" s="1136"/>
      <c r="L10" s="1136"/>
      <c r="M10" s="1136"/>
      <c r="N10" s="1136"/>
      <c r="O10" s="1136"/>
      <c r="P10" s="1136"/>
    </row>
    <row r="11" spans="1:16" ht="21.75" customHeight="1">
      <c r="A11" s="1132" t="s">
        <v>680</v>
      </c>
      <c r="B11" s="1138"/>
      <c r="C11" s="1138"/>
      <c r="D11" s="1138"/>
      <c r="E11" s="1138"/>
      <c r="F11" s="1138"/>
      <c r="G11" s="1138"/>
      <c r="H11" s="1138"/>
      <c r="I11" s="1138"/>
      <c r="J11" s="1138"/>
      <c r="K11" s="1138"/>
      <c r="L11" s="1138"/>
      <c r="M11" s="1138"/>
      <c r="N11" s="1138"/>
      <c r="O11" s="1138"/>
      <c r="P11" s="1138"/>
    </row>
    <row r="12" spans="1:16" ht="21" customHeight="1">
      <c r="A12" s="94"/>
      <c r="B12" s="94"/>
      <c r="C12" s="94"/>
      <c r="D12" s="94"/>
      <c r="E12" s="94"/>
      <c r="F12" s="94"/>
      <c r="G12" s="94"/>
      <c r="H12" s="94"/>
      <c r="I12" s="94"/>
      <c r="J12" s="94"/>
      <c r="K12" s="94"/>
      <c r="L12" s="94"/>
      <c r="M12" s="94"/>
      <c r="N12" s="94"/>
      <c r="O12" s="94"/>
      <c r="P12" s="94"/>
    </row>
    <row r="13" spans="1:16" s="123" customFormat="1" ht="21.75" customHeight="1">
      <c r="A13" s="548"/>
      <c r="B13" s="548"/>
      <c r="C13" s="548"/>
      <c r="D13" s="548"/>
      <c r="E13" s="548"/>
      <c r="F13" s="549" t="s">
        <v>263</v>
      </c>
      <c r="G13" s="550" t="str">
        <f>様式7!$F$4</f>
        <v>○○○○○○○○○○○ＥＳＣＯ事業</v>
      </c>
      <c r="H13" s="94"/>
      <c r="I13" s="263"/>
      <c r="J13" s="548"/>
      <c r="K13" s="548"/>
      <c r="L13" s="548"/>
      <c r="M13" s="548"/>
      <c r="N13" s="548"/>
      <c r="O13" s="548"/>
      <c r="P13" s="548"/>
    </row>
    <row r="14" spans="1:16" s="123" customFormat="1" ht="21.75" customHeight="1">
      <c r="A14" s="548"/>
      <c r="B14" s="548"/>
      <c r="C14" s="548"/>
      <c r="D14" s="548"/>
      <c r="E14" s="548"/>
      <c r="F14" s="548"/>
      <c r="G14" s="548" t="s">
        <v>639</v>
      </c>
      <c r="H14" s="263"/>
      <c r="I14" s="263"/>
      <c r="J14" s="548"/>
      <c r="K14" s="548"/>
      <c r="L14" s="548"/>
      <c r="M14" s="548"/>
      <c r="N14" s="548"/>
      <c r="O14" s="548"/>
      <c r="P14" s="548"/>
    </row>
    <row r="15" spans="1:16" s="123" customFormat="1" ht="21" customHeight="1">
      <c r="A15" s="548"/>
      <c r="B15" s="548"/>
      <c r="C15" s="548"/>
      <c r="D15" s="548"/>
      <c r="E15" s="548"/>
      <c r="F15" s="548"/>
      <c r="G15" s="548"/>
      <c r="H15" s="263"/>
      <c r="I15" s="548"/>
      <c r="J15" s="548"/>
      <c r="K15" s="548"/>
      <c r="L15" s="548"/>
      <c r="M15" s="548"/>
      <c r="N15" s="548"/>
      <c r="O15" s="548"/>
      <c r="P15" s="548"/>
    </row>
    <row r="16" spans="1:16" s="123" customFormat="1" ht="21.75" customHeight="1">
      <c r="A16" s="548"/>
      <c r="B16" s="548"/>
      <c r="C16" s="548"/>
      <c r="D16" s="548"/>
      <c r="E16" s="548"/>
      <c r="F16" s="549" t="s">
        <v>266</v>
      </c>
      <c r="G16" s="548" t="s">
        <v>267</v>
      </c>
      <c r="H16" s="548"/>
      <c r="I16" s="263"/>
      <c r="J16" s="548"/>
      <c r="K16" s="548"/>
      <c r="L16" s="548"/>
      <c r="M16" s="548"/>
      <c r="N16" s="548"/>
      <c r="O16" s="548"/>
      <c r="P16" s="548"/>
    </row>
    <row r="17" spans="1:16" s="123" customFormat="1" ht="21.75" customHeight="1">
      <c r="A17" s="548"/>
      <c r="B17" s="548"/>
      <c r="C17" s="548"/>
      <c r="D17" s="548"/>
      <c r="E17" s="548"/>
      <c r="F17" s="548"/>
      <c r="G17" s="548"/>
      <c r="H17" s="263"/>
      <c r="I17" s="263"/>
      <c r="J17" s="548"/>
      <c r="K17" s="548"/>
      <c r="L17" s="548"/>
      <c r="M17" s="548"/>
      <c r="N17" s="548"/>
      <c r="O17" s="548"/>
      <c r="P17" s="548"/>
    </row>
    <row r="18" spans="1:16" s="123" customFormat="1" ht="21" customHeight="1">
      <c r="A18" s="548"/>
      <c r="B18" s="548"/>
      <c r="C18" s="548"/>
      <c r="D18" s="548"/>
      <c r="E18" s="548"/>
      <c r="F18" s="548"/>
      <c r="G18" s="548"/>
      <c r="H18" s="548"/>
      <c r="I18" s="548"/>
      <c r="J18" s="548"/>
      <c r="K18" s="548"/>
      <c r="L18" s="548"/>
      <c r="M18" s="548"/>
      <c r="N18" s="548"/>
      <c r="O18" s="548"/>
      <c r="P18" s="548"/>
    </row>
    <row r="19" spans="1:16" s="123" customFormat="1" ht="21.75" customHeight="1">
      <c r="A19" s="548"/>
      <c r="B19" s="548"/>
      <c r="C19" s="548"/>
      <c r="D19" s="548"/>
      <c r="E19" s="548"/>
      <c r="F19" s="548"/>
      <c r="G19" s="548"/>
      <c r="H19" s="263"/>
      <c r="I19" s="263"/>
      <c r="J19" s="548"/>
      <c r="K19" s="548"/>
      <c r="L19" s="548"/>
      <c r="M19" s="548"/>
      <c r="N19" s="548"/>
      <c r="O19" s="548"/>
      <c r="P19" s="548"/>
    </row>
    <row r="20" spans="1:16" s="123" customFormat="1" ht="21.75" customHeight="1">
      <c r="A20" s="548"/>
      <c r="B20" s="548"/>
      <c r="C20" s="548"/>
      <c r="D20" s="548"/>
      <c r="E20" s="548"/>
      <c r="F20" s="548"/>
      <c r="G20" s="548"/>
      <c r="H20" s="263"/>
      <c r="I20" s="263"/>
      <c r="J20" s="548"/>
      <c r="K20" s="548"/>
      <c r="L20" s="548"/>
      <c r="M20" s="548"/>
      <c r="N20" s="548"/>
      <c r="O20" s="548"/>
      <c r="P20" s="548"/>
    </row>
    <row r="21" spans="1:16" s="123" customFormat="1" ht="21" customHeight="1">
      <c r="A21" s="548"/>
      <c r="B21" s="548"/>
      <c r="C21" s="548"/>
      <c r="D21" s="548"/>
      <c r="E21" s="548"/>
      <c r="F21" s="548"/>
      <c r="G21" s="548"/>
      <c r="H21" s="548"/>
      <c r="I21" s="548"/>
      <c r="J21" s="548"/>
      <c r="K21" s="548"/>
      <c r="L21" s="548"/>
      <c r="M21" s="548"/>
      <c r="N21" s="548"/>
      <c r="O21" s="548"/>
      <c r="P21" s="548"/>
    </row>
    <row r="22" spans="1:16" s="123" customFormat="1" ht="21.75" customHeight="1">
      <c r="A22" s="548"/>
      <c r="B22" s="548"/>
      <c r="C22" s="548"/>
      <c r="D22" s="548"/>
      <c r="E22" s="548"/>
      <c r="F22" s="548"/>
      <c r="G22" s="548"/>
      <c r="H22" s="263"/>
      <c r="I22" s="263"/>
      <c r="J22" s="548"/>
      <c r="K22" s="548"/>
      <c r="L22" s="548"/>
      <c r="M22" s="548"/>
      <c r="N22" s="548"/>
      <c r="O22" s="548"/>
      <c r="P22" s="548"/>
    </row>
    <row r="23" spans="1:16" s="123" customFormat="1" ht="21.75" customHeight="1">
      <c r="A23" s="548"/>
      <c r="B23" s="548"/>
      <c r="C23" s="548"/>
      <c r="D23" s="548"/>
      <c r="E23" s="548"/>
      <c r="F23" s="548"/>
      <c r="G23" s="548"/>
      <c r="H23" s="263"/>
      <c r="I23" s="263"/>
      <c r="J23" s="548"/>
      <c r="K23" s="548"/>
      <c r="L23" s="548"/>
      <c r="M23" s="548"/>
      <c r="N23" s="548"/>
      <c r="O23" s="548"/>
      <c r="P23" s="548"/>
    </row>
    <row r="24" spans="1:16" s="123" customFormat="1" ht="21" customHeight="1">
      <c r="A24" s="548"/>
      <c r="B24" s="548"/>
      <c r="C24" s="548"/>
      <c r="D24" s="548"/>
      <c r="E24" s="548"/>
      <c r="F24" s="548"/>
      <c r="G24" s="548"/>
      <c r="H24" s="548"/>
      <c r="I24" s="548"/>
      <c r="J24" s="548"/>
      <c r="K24" s="548"/>
      <c r="L24" s="548"/>
      <c r="M24" s="548"/>
      <c r="N24" s="548"/>
      <c r="O24" s="548"/>
      <c r="P24" s="548"/>
    </row>
    <row r="25" spans="1:16" s="123" customFormat="1" ht="21.75" customHeight="1">
      <c r="A25" s="548"/>
      <c r="B25" s="548"/>
      <c r="C25" s="548"/>
      <c r="D25" s="548"/>
      <c r="E25" s="548"/>
      <c r="F25" s="548"/>
      <c r="G25" s="548"/>
      <c r="H25" s="263"/>
      <c r="I25" s="263"/>
      <c r="J25" s="548"/>
      <c r="K25" s="548"/>
      <c r="L25" s="548"/>
      <c r="M25" s="548"/>
      <c r="N25" s="548"/>
      <c r="O25" s="548"/>
      <c r="P25" s="548"/>
    </row>
    <row r="26" spans="1:16" s="123" customFormat="1" ht="21.75" customHeight="1">
      <c r="A26" s="548"/>
      <c r="B26" s="548"/>
      <c r="C26" s="548"/>
      <c r="D26" s="548"/>
      <c r="E26" s="548"/>
      <c r="F26" s="548"/>
      <c r="G26" s="548"/>
      <c r="H26" s="263"/>
      <c r="I26" s="263"/>
      <c r="J26" s="548"/>
      <c r="K26" s="548"/>
      <c r="L26" s="548"/>
      <c r="M26" s="548"/>
      <c r="N26" s="548"/>
      <c r="O26" s="548"/>
      <c r="P26" s="548"/>
    </row>
    <row r="27" spans="1:16" s="123" customFormat="1" ht="21" customHeight="1">
      <c r="A27" s="548"/>
      <c r="B27" s="548"/>
      <c r="C27" s="548"/>
      <c r="D27" s="548"/>
      <c r="E27" s="548"/>
      <c r="F27" s="548"/>
      <c r="G27" s="548"/>
      <c r="H27" s="548"/>
      <c r="I27" s="548"/>
      <c r="J27" s="548"/>
      <c r="K27" s="548"/>
      <c r="L27" s="548"/>
      <c r="M27" s="548"/>
      <c r="N27" s="548"/>
      <c r="O27" s="548"/>
      <c r="P27" s="548"/>
    </row>
    <row r="28" spans="1:16" s="123" customFormat="1" ht="21.75" customHeight="1">
      <c r="A28" s="548"/>
      <c r="B28" s="548"/>
      <c r="C28" s="548"/>
      <c r="D28" s="548"/>
      <c r="E28" s="548"/>
      <c r="F28" s="548"/>
      <c r="G28" s="548"/>
      <c r="H28" s="263"/>
      <c r="I28" s="263"/>
      <c r="J28" s="548"/>
      <c r="K28" s="548"/>
      <c r="L28" s="548"/>
      <c r="M28" s="548"/>
      <c r="N28" s="548"/>
      <c r="O28" s="548"/>
      <c r="P28" s="548"/>
    </row>
    <row r="29" spans="1:16" s="123" customFormat="1" ht="21.75" customHeight="1">
      <c r="A29" s="548"/>
      <c r="B29" s="548"/>
      <c r="C29" s="548"/>
      <c r="D29" s="548"/>
      <c r="E29" s="548"/>
      <c r="F29" s="548"/>
      <c r="G29" s="548"/>
      <c r="H29" s="263"/>
      <c r="I29" s="263"/>
      <c r="J29" s="548"/>
      <c r="K29" s="548"/>
      <c r="L29" s="548"/>
      <c r="M29" s="548"/>
      <c r="N29" s="548"/>
      <c r="O29" s="548"/>
      <c r="P29" s="548"/>
    </row>
    <row r="30" spans="1:16" s="123" customFormat="1" ht="21" customHeight="1">
      <c r="A30" s="548"/>
      <c r="B30" s="548"/>
      <c r="C30" s="548"/>
      <c r="D30" s="548"/>
      <c r="E30" s="548"/>
      <c r="F30" s="548"/>
      <c r="G30" s="548"/>
      <c r="H30" s="548"/>
      <c r="I30" s="548"/>
      <c r="J30" s="548"/>
      <c r="K30" s="548"/>
      <c r="L30" s="548"/>
      <c r="M30" s="548"/>
      <c r="N30" s="548"/>
      <c r="O30" s="548"/>
      <c r="P30" s="548"/>
    </row>
    <row r="31" spans="1:16" s="123" customFormat="1" ht="21.75" customHeight="1">
      <c r="A31" s="548"/>
      <c r="B31" s="548"/>
      <c r="C31" s="548"/>
      <c r="D31" s="548"/>
      <c r="E31" s="548"/>
      <c r="F31" s="548"/>
      <c r="G31" s="548"/>
      <c r="H31" s="263"/>
      <c r="I31" s="263"/>
      <c r="J31" s="548"/>
      <c r="K31" s="548"/>
      <c r="L31" s="548"/>
      <c r="M31" s="548"/>
      <c r="N31" s="548"/>
      <c r="O31" s="548"/>
      <c r="P31" s="548"/>
    </row>
    <row r="32" spans="1:16" s="123" customFormat="1" ht="21.75" customHeight="1">
      <c r="A32" s="548"/>
      <c r="B32" s="548"/>
      <c r="C32" s="548"/>
      <c r="D32" s="548"/>
      <c r="E32" s="548"/>
      <c r="F32" s="548"/>
      <c r="G32" s="548"/>
      <c r="H32" s="263"/>
      <c r="I32" s="263"/>
      <c r="J32" s="548"/>
      <c r="K32" s="548"/>
      <c r="L32" s="548"/>
      <c r="M32" s="548"/>
      <c r="N32" s="548"/>
      <c r="O32" s="548"/>
      <c r="P32" s="548"/>
    </row>
    <row r="33" spans="1:16" s="123" customFormat="1" ht="21" customHeight="1">
      <c r="A33" s="548"/>
      <c r="B33" s="548"/>
      <c r="C33" s="548"/>
      <c r="D33" s="548"/>
      <c r="E33" s="548"/>
      <c r="F33" s="548"/>
      <c r="G33" s="548"/>
      <c r="H33" s="548"/>
      <c r="I33" s="548"/>
      <c r="J33" s="548"/>
      <c r="K33" s="548"/>
      <c r="L33" s="548"/>
      <c r="M33" s="548"/>
      <c r="N33" s="548"/>
      <c r="O33" s="548"/>
      <c r="P33" s="548"/>
    </row>
    <row r="34" spans="1:16" s="123" customFormat="1" ht="21.75" customHeight="1">
      <c r="A34" s="548"/>
      <c r="B34" s="548"/>
      <c r="C34" s="548"/>
      <c r="D34" s="548"/>
      <c r="E34" s="548"/>
      <c r="F34" s="548"/>
      <c r="G34" s="548"/>
      <c r="H34" s="263"/>
      <c r="I34" s="263"/>
      <c r="J34" s="548"/>
      <c r="K34" s="548"/>
      <c r="L34" s="548"/>
      <c r="M34" s="548"/>
      <c r="N34" s="548"/>
      <c r="O34" s="548"/>
      <c r="P34" s="548"/>
    </row>
    <row r="35" spans="1:16" s="123" customFormat="1" ht="21.75" customHeight="1">
      <c r="A35" s="548"/>
      <c r="B35" s="548"/>
      <c r="C35" s="548"/>
      <c r="D35" s="548"/>
      <c r="E35" s="548"/>
      <c r="F35" s="548"/>
      <c r="G35" s="548"/>
      <c r="H35" s="263"/>
      <c r="I35" s="263"/>
      <c r="J35" s="548"/>
      <c r="K35" s="548"/>
      <c r="L35" s="548"/>
      <c r="M35" s="548"/>
      <c r="N35" s="548"/>
      <c r="O35" s="548"/>
      <c r="P35" s="548"/>
    </row>
    <row r="36" spans="1:16" s="123" customFormat="1" ht="21" customHeight="1">
      <c r="A36" s="1137" t="s">
        <v>813</v>
      </c>
      <c r="B36" s="1137"/>
      <c r="C36" s="1137"/>
      <c r="D36" s="1137"/>
      <c r="E36" s="1137"/>
      <c r="F36" s="1137"/>
      <c r="G36" s="1137"/>
      <c r="H36" s="1137"/>
      <c r="I36" s="1137"/>
      <c r="J36" s="1137"/>
      <c r="K36" s="1137"/>
      <c r="L36" s="1137"/>
      <c r="M36" s="1137"/>
      <c r="N36" s="1137"/>
      <c r="O36" s="1137"/>
      <c r="P36" s="1137"/>
    </row>
    <row r="37" spans="1:16" s="123" customFormat="1" ht="21.75" customHeight="1">
      <c r="A37" s="548"/>
      <c r="B37" s="548"/>
      <c r="C37" s="548"/>
      <c r="D37" s="548"/>
      <c r="E37" s="548"/>
      <c r="F37" s="548"/>
      <c r="G37" s="548"/>
      <c r="H37" s="263"/>
      <c r="I37" s="263"/>
      <c r="J37" s="548"/>
      <c r="K37" s="548"/>
      <c r="L37" s="548"/>
      <c r="M37" s="548"/>
      <c r="N37" s="548"/>
      <c r="O37" s="548"/>
      <c r="P37" s="383" t="str">
        <f>様式7!F4</f>
        <v>○○○○○○○○○○○ＥＳＣＯ事業</v>
      </c>
    </row>
    <row r="38" spans="1:16" ht="21.75" customHeight="1">
      <c r="H38" s="1"/>
      <c r="I38" s="1"/>
    </row>
    <row r="39" spans="1:16" ht="21" customHeight="1"/>
    <row r="40" spans="1:16" ht="21.75" customHeight="1">
      <c r="H40" s="1"/>
      <c r="I40" s="1"/>
    </row>
    <row r="41" spans="1:16" ht="21.75" customHeight="1">
      <c r="H41" s="1"/>
      <c r="I41" s="1"/>
    </row>
    <row r="42" spans="1:16" ht="21" customHeight="1"/>
    <row r="43" spans="1:16" ht="21.75" customHeight="1">
      <c r="H43" s="1"/>
      <c r="I43" s="1"/>
    </row>
    <row r="44" spans="1:16" s="12" customFormat="1" ht="18.75">
      <c r="H44" s="13"/>
      <c r="I44" s="13"/>
      <c r="J44" s="14"/>
    </row>
  </sheetData>
  <mergeCells count="5">
    <mergeCell ref="A6:K7"/>
    <mergeCell ref="A9:P10"/>
    <mergeCell ref="A36:P36"/>
    <mergeCell ref="A11:P11"/>
    <mergeCell ref="O1:P1"/>
  </mergeCells>
  <phoneticPr fontId="5"/>
  <pageMargins left="0.7" right="0.7" top="0.75" bottom="0.75" header="0.3" footer="0.3"/>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view="pageBreakPreview" zoomScaleNormal="100" zoomScaleSheetLayoutView="100" workbookViewId="0">
      <selection activeCell="D29" sqref="D29"/>
    </sheetView>
  </sheetViews>
  <sheetFormatPr defaultRowHeight="13.5"/>
  <cols>
    <col min="1" max="1" width="5.75" customWidth="1"/>
    <col min="2" max="2" width="25" customWidth="1"/>
    <col min="3" max="3" width="10.75" customWidth="1"/>
    <col min="4" max="4" width="8.25" customWidth="1"/>
    <col min="5" max="6" width="18.75" customWidth="1"/>
    <col min="7" max="7" width="5.625" customWidth="1"/>
    <col min="8" max="8" width="9.375" customWidth="1"/>
    <col min="257" max="257" width="5.625" customWidth="1"/>
    <col min="258" max="258" width="21.375" customWidth="1"/>
    <col min="259" max="259" width="16.25" customWidth="1"/>
    <col min="260" max="260" width="8.875" customWidth="1"/>
    <col min="261" max="261" width="16.375" customWidth="1"/>
    <col min="262" max="262" width="16.25" customWidth="1"/>
    <col min="263" max="263" width="5.625" customWidth="1"/>
    <col min="264" max="264" width="9.375" customWidth="1"/>
    <col min="513" max="513" width="5.625" customWidth="1"/>
    <col min="514" max="514" width="21.375" customWidth="1"/>
    <col min="515" max="515" width="16.25" customWidth="1"/>
    <col min="516" max="516" width="8.875" customWidth="1"/>
    <col min="517" max="517" width="16.375" customWidth="1"/>
    <col min="518" max="518" width="16.25" customWidth="1"/>
    <col min="519" max="519" width="5.625" customWidth="1"/>
    <col min="520" max="520" width="9.375" customWidth="1"/>
    <col min="769" max="769" width="5.625" customWidth="1"/>
    <col min="770" max="770" width="21.375" customWidth="1"/>
    <col min="771" max="771" width="16.25" customWidth="1"/>
    <col min="772" max="772" width="8.875" customWidth="1"/>
    <col min="773" max="773" width="16.375" customWidth="1"/>
    <col min="774" max="774" width="16.25" customWidth="1"/>
    <col min="775" max="775" width="5.625" customWidth="1"/>
    <col min="776" max="776" width="9.375" customWidth="1"/>
    <col min="1025" max="1025" width="5.625" customWidth="1"/>
    <col min="1026" max="1026" width="21.375" customWidth="1"/>
    <col min="1027" max="1027" width="16.25" customWidth="1"/>
    <col min="1028" max="1028" width="8.875" customWidth="1"/>
    <col min="1029" max="1029" width="16.375" customWidth="1"/>
    <col min="1030" max="1030" width="16.25" customWidth="1"/>
    <col min="1031" max="1031" width="5.625" customWidth="1"/>
    <col min="1032" max="1032" width="9.375" customWidth="1"/>
    <col min="1281" max="1281" width="5.625" customWidth="1"/>
    <col min="1282" max="1282" width="21.375" customWidth="1"/>
    <col min="1283" max="1283" width="16.25" customWidth="1"/>
    <col min="1284" max="1284" width="8.875" customWidth="1"/>
    <col min="1285" max="1285" width="16.375" customWidth="1"/>
    <col min="1286" max="1286" width="16.25" customWidth="1"/>
    <col min="1287" max="1287" width="5.625" customWidth="1"/>
    <col min="1288" max="1288" width="9.375" customWidth="1"/>
    <col min="1537" max="1537" width="5.625" customWidth="1"/>
    <col min="1538" max="1538" width="21.375" customWidth="1"/>
    <col min="1539" max="1539" width="16.25" customWidth="1"/>
    <col min="1540" max="1540" width="8.875" customWidth="1"/>
    <col min="1541" max="1541" width="16.375" customWidth="1"/>
    <col min="1542" max="1542" width="16.25" customWidth="1"/>
    <col min="1543" max="1543" width="5.625" customWidth="1"/>
    <col min="1544" max="1544" width="9.375" customWidth="1"/>
    <col min="1793" max="1793" width="5.625" customWidth="1"/>
    <col min="1794" max="1794" width="21.375" customWidth="1"/>
    <col min="1795" max="1795" width="16.25" customWidth="1"/>
    <col min="1796" max="1796" width="8.875" customWidth="1"/>
    <col min="1797" max="1797" width="16.375" customWidth="1"/>
    <col min="1798" max="1798" width="16.25" customWidth="1"/>
    <col min="1799" max="1799" width="5.625" customWidth="1"/>
    <col min="1800" max="1800" width="9.375" customWidth="1"/>
    <col min="2049" max="2049" width="5.625" customWidth="1"/>
    <col min="2050" max="2050" width="21.375" customWidth="1"/>
    <col min="2051" max="2051" width="16.25" customWidth="1"/>
    <col min="2052" max="2052" width="8.875" customWidth="1"/>
    <col min="2053" max="2053" width="16.375" customWidth="1"/>
    <col min="2054" max="2054" width="16.25" customWidth="1"/>
    <col min="2055" max="2055" width="5.625" customWidth="1"/>
    <col min="2056" max="2056" width="9.375" customWidth="1"/>
    <col min="2305" max="2305" width="5.625" customWidth="1"/>
    <col min="2306" max="2306" width="21.375" customWidth="1"/>
    <col min="2307" max="2307" width="16.25" customWidth="1"/>
    <col min="2308" max="2308" width="8.875" customWidth="1"/>
    <col min="2309" max="2309" width="16.375" customWidth="1"/>
    <col min="2310" max="2310" width="16.25" customWidth="1"/>
    <col min="2311" max="2311" width="5.625" customWidth="1"/>
    <col min="2312" max="2312" width="9.375" customWidth="1"/>
    <col min="2561" max="2561" width="5.625" customWidth="1"/>
    <col min="2562" max="2562" width="21.375" customWidth="1"/>
    <col min="2563" max="2563" width="16.25" customWidth="1"/>
    <col min="2564" max="2564" width="8.875" customWidth="1"/>
    <col min="2565" max="2565" width="16.375" customWidth="1"/>
    <col min="2566" max="2566" width="16.25" customWidth="1"/>
    <col min="2567" max="2567" width="5.625" customWidth="1"/>
    <col min="2568" max="2568" width="9.375" customWidth="1"/>
    <col min="2817" max="2817" width="5.625" customWidth="1"/>
    <col min="2818" max="2818" width="21.375" customWidth="1"/>
    <col min="2819" max="2819" width="16.25" customWidth="1"/>
    <col min="2820" max="2820" width="8.875" customWidth="1"/>
    <col min="2821" max="2821" width="16.375" customWidth="1"/>
    <col min="2822" max="2822" width="16.25" customWidth="1"/>
    <col min="2823" max="2823" width="5.625" customWidth="1"/>
    <col min="2824" max="2824" width="9.375" customWidth="1"/>
    <col min="3073" max="3073" width="5.625" customWidth="1"/>
    <col min="3074" max="3074" width="21.375" customWidth="1"/>
    <col min="3075" max="3075" width="16.25" customWidth="1"/>
    <col min="3076" max="3076" width="8.875" customWidth="1"/>
    <col min="3077" max="3077" width="16.375" customWidth="1"/>
    <col min="3078" max="3078" width="16.25" customWidth="1"/>
    <col min="3079" max="3079" width="5.625" customWidth="1"/>
    <col min="3080" max="3080" width="9.375" customWidth="1"/>
    <col min="3329" max="3329" width="5.625" customWidth="1"/>
    <col min="3330" max="3330" width="21.375" customWidth="1"/>
    <col min="3331" max="3331" width="16.25" customWidth="1"/>
    <col min="3332" max="3332" width="8.875" customWidth="1"/>
    <col min="3333" max="3333" width="16.375" customWidth="1"/>
    <col min="3334" max="3334" width="16.25" customWidth="1"/>
    <col min="3335" max="3335" width="5.625" customWidth="1"/>
    <col min="3336" max="3336" width="9.375" customWidth="1"/>
    <col min="3585" max="3585" width="5.625" customWidth="1"/>
    <col min="3586" max="3586" width="21.375" customWidth="1"/>
    <col min="3587" max="3587" width="16.25" customWidth="1"/>
    <col min="3588" max="3588" width="8.875" customWidth="1"/>
    <col min="3589" max="3589" width="16.375" customWidth="1"/>
    <col min="3590" max="3590" width="16.25" customWidth="1"/>
    <col min="3591" max="3591" width="5.625" customWidth="1"/>
    <col min="3592" max="3592" width="9.375" customWidth="1"/>
    <col min="3841" max="3841" width="5.625" customWidth="1"/>
    <col min="3842" max="3842" width="21.375" customWidth="1"/>
    <col min="3843" max="3843" width="16.25" customWidth="1"/>
    <col min="3844" max="3844" width="8.875" customWidth="1"/>
    <col min="3845" max="3845" width="16.375" customWidth="1"/>
    <col min="3846" max="3846" width="16.25" customWidth="1"/>
    <col min="3847" max="3847" width="5.625" customWidth="1"/>
    <col min="3848" max="3848" width="9.375" customWidth="1"/>
    <col min="4097" max="4097" width="5.625" customWidth="1"/>
    <col min="4098" max="4098" width="21.375" customWidth="1"/>
    <col min="4099" max="4099" width="16.25" customWidth="1"/>
    <col min="4100" max="4100" width="8.875" customWidth="1"/>
    <col min="4101" max="4101" width="16.375" customWidth="1"/>
    <col min="4102" max="4102" width="16.25" customWidth="1"/>
    <col min="4103" max="4103" width="5.625" customWidth="1"/>
    <col min="4104" max="4104" width="9.375" customWidth="1"/>
    <col min="4353" max="4353" width="5.625" customWidth="1"/>
    <col min="4354" max="4354" width="21.375" customWidth="1"/>
    <col min="4355" max="4355" width="16.25" customWidth="1"/>
    <col min="4356" max="4356" width="8.875" customWidth="1"/>
    <col min="4357" max="4357" width="16.375" customWidth="1"/>
    <col min="4358" max="4358" width="16.25" customWidth="1"/>
    <col min="4359" max="4359" width="5.625" customWidth="1"/>
    <col min="4360" max="4360" width="9.375" customWidth="1"/>
    <col min="4609" max="4609" width="5.625" customWidth="1"/>
    <col min="4610" max="4610" width="21.375" customWidth="1"/>
    <col min="4611" max="4611" width="16.25" customWidth="1"/>
    <col min="4612" max="4612" width="8.875" customWidth="1"/>
    <col min="4613" max="4613" width="16.375" customWidth="1"/>
    <col min="4614" max="4614" width="16.25" customWidth="1"/>
    <col min="4615" max="4615" width="5.625" customWidth="1"/>
    <col min="4616" max="4616" width="9.375" customWidth="1"/>
    <col min="4865" max="4865" width="5.625" customWidth="1"/>
    <col min="4866" max="4866" width="21.375" customWidth="1"/>
    <col min="4867" max="4867" width="16.25" customWidth="1"/>
    <col min="4868" max="4868" width="8.875" customWidth="1"/>
    <col min="4869" max="4869" width="16.375" customWidth="1"/>
    <col min="4870" max="4870" width="16.25" customWidth="1"/>
    <col min="4871" max="4871" width="5.625" customWidth="1"/>
    <col min="4872" max="4872" width="9.375" customWidth="1"/>
    <col min="5121" max="5121" width="5.625" customWidth="1"/>
    <col min="5122" max="5122" width="21.375" customWidth="1"/>
    <col min="5123" max="5123" width="16.25" customWidth="1"/>
    <col min="5124" max="5124" width="8.875" customWidth="1"/>
    <col min="5125" max="5125" width="16.375" customWidth="1"/>
    <col min="5126" max="5126" width="16.25" customWidth="1"/>
    <col min="5127" max="5127" width="5.625" customWidth="1"/>
    <col min="5128" max="5128" width="9.375" customWidth="1"/>
    <col min="5377" max="5377" width="5.625" customWidth="1"/>
    <col min="5378" max="5378" width="21.375" customWidth="1"/>
    <col min="5379" max="5379" width="16.25" customWidth="1"/>
    <col min="5380" max="5380" width="8.875" customWidth="1"/>
    <col min="5381" max="5381" width="16.375" customWidth="1"/>
    <col min="5382" max="5382" width="16.25" customWidth="1"/>
    <col min="5383" max="5383" width="5.625" customWidth="1"/>
    <col min="5384" max="5384" width="9.375" customWidth="1"/>
    <col min="5633" max="5633" width="5.625" customWidth="1"/>
    <col min="5634" max="5634" width="21.375" customWidth="1"/>
    <col min="5635" max="5635" width="16.25" customWidth="1"/>
    <col min="5636" max="5636" width="8.875" customWidth="1"/>
    <col min="5637" max="5637" width="16.375" customWidth="1"/>
    <col min="5638" max="5638" width="16.25" customWidth="1"/>
    <col min="5639" max="5639" width="5.625" customWidth="1"/>
    <col min="5640" max="5640" width="9.375" customWidth="1"/>
    <col min="5889" max="5889" width="5.625" customWidth="1"/>
    <col min="5890" max="5890" width="21.375" customWidth="1"/>
    <col min="5891" max="5891" width="16.25" customWidth="1"/>
    <col min="5892" max="5892" width="8.875" customWidth="1"/>
    <col min="5893" max="5893" width="16.375" customWidth="1"/>
    <col min="5894" max="5894" width="16.25" customWidth="1"/>
    <col min="5895" max="5895" width="5.625" customWidth="1"/>
    <col min="5896" max="5896" width="9.375" customWidth="1"/>
    <col min="6145" max="6145" width="5.625" customWidth="1"/>
    <col min="6146" max="6146" width="21.375" customWidth="1"/>
    <col min="6147" max="6147" width="16.25" customWidth="1"/>
    <col min="6148" max="6148" width="8.875" customWidth="1"/>
    <col min="6149" max="6149" width="16.375" customWidth="1"/>
    <col min="6150" max="6150" width="16.25" customWidth="1"/>
    <col min="6151" max="6151" width="5.625" customWidth="1"/>
    <col min="6152" max="6152" width="9.375" customWidth="1"/>
    <col min="6401" max="6401" width="5.625" customWidth="1"/>
    <col min="6402" max="6402" width="21.375" customWidth="1"/>
    <col min="6403" max="6403" width="16.25" customWidth="1"/>
    <col min="6404" max="6404" width="8.875" customWidth="1"/>
    <col min="6405" max="6405" width="16.375" customWidth="1"/>
    <col min="6406" max="6406" width="16.25" customWidth="1"/>
    <col min="6407" max="6407" width="5.625" customWidth="1"/>
    <col min="6408" max="6408" width="9.375" customWidth="1"/>
    <col min="6657" max="6657" width="5.625" customWidth="1"/>
    <col min="6658" max="6658" width="21.375" customWidth="1"/>
    <col min="6659" max="6659" width="16.25" customWidth="1"/>
    <col min="6660" max="6660" width="8.875" customWidth="1"/>
    <col min="6661" max="6661" width="16.375" customWidth="1"/>
    <col min="6662" max="6662" width="16.25" customWidth="1"/>
    <col min="6663" max="6663" width="5.625" customWidth="1"/>
    <col min="6664" max="6664" width="9.375" customWidth="1"/>
    <col min="6913" max="6913" width="5.625" customWidth="1"/>
    <col min="6914" max="6914" width="21.375" customWidth="1"/>
    <col min="6915" max="6915" width="16.25" customWidth="1"/>
    <col min="6916" max="6916" width="8.875" customWidth="1"/>
    <col min="6917" max="6917" width="16.375" customWidth="1"/>
    <col min="6918" max="6918" width="16.25" customWidth="1"/>
    <col min="6919" max="6919" width="5.625" customWidth="1"/>
    <col min="6920" max="6920" width="9.375" customWidth="1"/>
    <col min="7169" max="7169" width="5.625" customWidth="1"/>
    <col min="7170" max="7170" width="21.375" customWidth="1"/>
    <col min="7171" max="7171" width="16.25" customWidth="1"/>
    <col min="7172" max="7172" width="8.875" customWidth="1"/>
    <col min="7173" max="7173" width="16.375" customWidth="1"/>
    <col min="7174" max="7174" width="16.25" customWidth="1"/>
    <col min="7175" max="7175" width="5.625" customWidth="1"/>
    <col min="7176" max="7176" width="9.375" customWidth="1"/>
    <col min="7425" max="7425" width="5.625" customWidth="1"/>
    <col min="7426" max="7426" width="21.375" customWidth="1"/>
    <col min="7427" max="7427" width="16.25" customWidth="1"/>
    <col min="7428" max="7428" width="8.875" customWidth="1"/>
    <col min="7429" max="7429" width="16.375" customWidth="1"/>
    <col min="7430" max="7430" width="16.25" customWidth="1"/>
    <col min="7431" max="7431" width="5.625" customWidth="1"/>
    <col min="7432" max="7432" width="9.375" customWidth="1"/>
    <col min="7681" max="7681" width="5.625" customWidth="1"/>
    <col min="7682" max="7682" width="21.375" customWidth="1"/>
    <col min="7683" max="7683" width="16.25" customWidth="1"/>
    <col min="7684" max="7684" width="8.875" customWidth="1"/>
    <col min="7685" max="7685" width="16.375" customWidth="1"/>
    <col min="7686" max="7686" width="16.25" customWidth="1"/>
    <col min="7687" max="7687" width="5.625" customWidth="1"/>
    <col min="7688" max="7688" width="9.375" customWidth="1"/>
    <col min="7937" max="7937" width="5.625" customWidth="1"/>
    <col min="7938" max="7938" width="21.375" customWidth="1"/>
    <col min="7939" max="7939" width="16.25" customWidth="1"/>
    <col min="7940" max="7940" width="8.875" customWidth="1"/>
    <col min="7941" max="7941" width="16.375" customWidth="1"/>
    <col min="7942" max="7942" width="16.25" customWidth="1"/>
    <col min="7943" max="7943" width="5.625" customWidth="1"/>
    <col min="7944" max="7944" width="9.375" customWidth="1"/>
    <col min="8193" max="8193" width="5.625" customWidth="1"/>
    <col min="8194" max="8194" width="21.375" customWidth="1"/>
    <col min="8195" max="8195" width="16.25" customWidth="1"/>
    <col min="8196" max="8196" width="8.875" customWidth="1"/>
    <col min="8197" max="8197" width="16.375" customWidth="1"/>
    <col min="8198" max="8198" width="16.25" customWidth="1"/>
    <col min="8199" max="8199" width="5.625" customWidth="1"/>
    <col min="8200" max="8200" width="9.375" customWidth="1"/>
    <col min="8449" max="8449" width="5.625" customWidth="1"/>
    <col min="8450" max="8450" width="21.375" customWidth="1"/>
    <col min="8451" max="8451" width="16.25" customWidth="1"/>
    <col min="8452" max="8452" width="8.875" customWidth="1"/>
    <col min="8453" max="8453" width="16.375" customWidth="1"/>
    <col min="8454" max="8454" width="16.25" customWidth="1"/>
    <col min="8455" max="8455" width="5.625" customWidth="1"/>
    <col min="8456" max="8456" width="9.375" customWidth="1"/>
    <col min="8705" max="8705" width="5.625" customWidth="1"/>
    <col min="8706" max="8706" width="21.375" customWidth="1"/>
    <col min="8707" max="8707" width="16.25" customWidth="1"/>
    <col min="8708" max="8708" width="8.875" customWidth="1"/>
    <col min="8709" max="8709" width="16.375" customWidth="1"/>
    <col min="8710" max="8710" width="16.25" customWidth="1"/>
    <col min="8711" max="8711" width="5.625" customWidth="1"/>
    <col min="8712" max="8712" width="9.375" customWidth="1"/>
    <col min="8961" max="8961" width="5.625" customWidth="1"/>
    <col min="8962" max="8962" width="21.375" customWidth="1"/>
    <col min="8963" max="8963" width="16.25" customWidth="1"/>
    <col min="8964" max="8964" width="8.875" customWidth="1"/>
    <col min="8965" max="8965" width="16.375" customWidth="1"/>
    <col min="8966" max="8966" width="16.25" customWidth="1"/>
    <col min="8967" max="8967" width="5.625" customWidth="1"/>
    <col min="8968" max="8968" width="9.375" customWidth="1"/>
    <col min="9217" max="9217" width="5.625" customWidth="1"/>
    <col min="9218" max="9218" width="21.375" customWidth="1"/>
    <col min="9219" max="9219" width="16.25" customWidth="1"/>
    <col min="9220" max="9220" width="8.875" customWidth="1"/>
    <col min="9221" max="9221" width="16.375" customWidth="1"/>
    <col min="9222" max="9222" width="16.25" customWidth="1"/>
    <col min="9223" max="9223" width="5.625" customWidth="1"/>
    <col min="9224" max="9224" width="9.375" customWidth="1"/>
    <col min="9473" max="9473" width="5.625" customWidth="1"/>
    <col min="9474" max="9474" width="21.375" customWidth="1"/>
    <col min="9475" max="9475" width="16.25" customWidth="1"/>
    <col min="9476" max="9476" width="8.875" customWidth="1"/>
    <col min="9477" max="9477" width="16.375" customWidth="1"/>
    <col min="9478" max="9478" width="16.25" customWidth="1"/>
    <col min="9479" max="9479" width="5.625" customWidth="1"/>
    <col min="9480" max="9480" width="9.375" customWidth="1"/>
    <col min="9729" max="9729" width="5.625" customWidth="1"/>
    <col min="9730" max="9730" width="21.375" customWidth="1"/>
    <col min="9731" max="9731" width="16.25" customWidth="1"/>
    <col min="9732" max="9732" width="8.875" customWidth="1"/>
    <col min="9733" max="9733" width="16.375" customWidth="1"/>
    <col min="9734" max="9734" width="16.25" customWidth="1"/>
    <col min="9735" max="9735" width="5.625" customWidth="1"/>
    <col min="9736" max="9736" width="9.375" customWidth="1"/>
    <col min="9985" max="9985" width="5.625" customWidth="1"/>
    <col min="9986" max="9986" width="21.375" customWidth="1"/>
    <col min="9987" max="9987" width="16.25" customWidth="1"/>
    <col min="9988" max="9988" width="8.875" customWidth="1"/>
    <col min="9989" max="9989" width="16.375" customWidth="1"/>
    <col min="9990" max="9990" width="16.25" customWidth="1"/>
    <col min="9991" max="9991" width="5.625" customWidth="1"/>
    <col min="9992" max="9992" width="9.375" customWidth="1"/>
    <col min="10241" max="10241" width="5.625" customWidth="1"/>
    <col min="10242" max="10242" width="21.375" customWidth="1"/>
    <col min="10243" max="10243" width="16.25" customWidth="1"/>
    <col min="10244" max="10244" width="8.875" customWidth="1"/>
    <col min="10245" max="10245" width="16.375" customWidth="1"/>
    <col min="10246" max="10246" width="16.25" customWidth="1"/>
    <col min="10247" max="10247" width="5.625" customWidth="1"/>
    <col min="10248" max="10248" width="9.375" customWidth="1"/>
    <col min="10497" max="10497" width="5.625" customWidth="1"/>
    <col min="10498" max="10498" width="21.375" customWidth="1"/>
    <col min="10499" max="10499" width="16.25" customWidth="1"/>
    <col min="10500" max="10500" width="8.875" customWidth="1"/>
    <col min="10501" max="10501" width="16.375" customWidth="1"/>
    <col min="10502" max="10502" width="16.25" customWidth="1"/>
    <col min="10503" max="10503" width="5.625" customWidth="1"/>
    <col min="10504" max="10504" width="9.375" customWidth="1"/>
    <col min="10753" max="10753" width="5.625" customWidth="1"/>
    <col min="10754" max="10754" width="21.375" customWidth="1"/>
    <col min="10755" max="10755" width="16.25" customWidth="1"/>
    <col min="10756" max="10756" width="8.875" customWidth="1"/>
    <col min="10757" max="10757" width="16.375" customWidth="1"/>
    <col min="10758" max="10758" width="16.25" customWidth="1"/>
    <col min="10759" max="10759" width="5.625" customWidth="1"/>
    <col min="10760" max="10760" width="9.375" customWidth="1"/>
    <col min="11009" max="11009" width="5.625" customWidth="1"/>
    <col min="11010" max="11010" width="21.375" customWidth="1"/>
    <col min="11011" max="11011" width="16.25" customWidth="1"/>
    <col min="11012" max="11012" width="8.875" customWidth="1"/>
    <col min="11013" max="11013" width="16.375" customWidth="1"/>
    <col min="11014" max="11014" width="16.25" customWidth="1"/>
    <col min="11015" max="11015" width="5.625" customWidth="1"/>
    <col min="11016" max="11016" width="9.375" customWidth="1"/>
    <col min="11265" max="11265" width="5.625" customWidth="1"/>
    <col min="11266" max="11266" width="21.375" customWidth="1"/>
    <col min="11267" max="11267" width="16.25" customWidth="1"/>
    <col min="11268" max="11268" width="8.875" customWidth="1"/>
    <col min="11269" max="11269" width="16.375" customWidth="1"/>
    <col min="11270" max="11270" width="16.25" customWidth="1"/>
    <col min="11271" max="11271" width="5.625" customWidth="1"/>
    <col min="11272" max="11272" width="9.375" customWidth="1"/>
    <col min="11521" max="11521" width="5.625" customWidth="1"/>
    <col min="11522" max="11522" width="21.375" customWidth="1"/>
    <col min="11523" max="11523" width="16.25" customWidth="1"/>
    <col min="11524" max="11524" width="8.875" customWidth="1"/>
    <col min="11525" max="11525" width="16.375" customWidth="1"/>
    <col min="11526" max="11526" width="16.25" customWidth="1"/>
    <col min="11527" max="11527" width="5.625" customWidth="1"/>
    <col min="11528" max="11528" width="9.375" customWidth="1"/>
    <col min="11777" max="11777" width="5.625" customWidth="1"/>
    <col min="11778" max="11778" width="21.375" customWidth="1"/>
    <col min="11779" max="11779" width="16.25" customWidth="1"/>
    <col min="11780" max="11780" width="8.875" customWidth="1"/>
    <col min="11781" max="11781" width="16.375" customWidth="1"/>
    <col min="11782" max="11782" width="16.25" customWidth="1"/>
    <col min="11783" max="11783" width="5.625" customWidth="1"/>
    <col min="11784" max="11784" width="9.375" customWidth="1"/>
    <col min="12033" max="12033" width="5.625" customWidth="1"/>
    <col min="12034" max="12034" width="21.375" customWidth="1"/>
    <col min="12035" max="12035" width="16.25" customWidth="1"/>
    <col min="12036" max="12036" width="8.875" customWidth="1"/>
    <col min="12037" max="12037" width="16.375" customWidth="1"/>
    <col min="12038" max="12038" width="16.25" customWidth="1"/>
    <col min="12039" max="12039" width="5.625" customWidth="1"/>
    <col min="12040" max="12040" width="9.375" customWidth="1"/>
    <col min="12289" max="12289" width="5.625" customWidth="1"/>
    <col min="12290" max="12290" width="21.375" customWidth="1"/>
    <col min="12291" max="12291" width="16.25" customWidth="1"/>
    <col min="12292" max="12292" width="8.875" customWidth="1"/>
    <col min="12293" max="12293" width="16.375" customWidth="1"/>
    <col min="12294" max="12294" width="16.25" customWidth="1"/>
    <col min="12295" max="12295" width="5.625" customWidth="1"/>
    <col min="12296" max="12296" width="9.375" customWidth="1"/>
    <col min="12545" max="12545" width="5.625" customWidth="1"/>
    <col min="12546" max="12546" width="21.375" customWidth="1"/>
    <col min="12547" max="12547" width="16.25" customWidth="1"/>
    <col min="12548" max="12548" width="8.875" customWidth="1"/>
    <col min="12549" max="12549" width="16.375" customWidth="1"/>
    <col min="12550" max="12550" width="16.25" customWidth="1"/>
    <col min="12551" max="12551" width="5.625" customWidth="1"/>
    <col min="12552" max="12552" width="9.375" customWidth="1"/>
    <col min="12801" max="12801" width="5.625" customWidth="1"/>
    <col min="12802" max="12802" width="21.375" customWidth="1"/>
    <col min="12803" max="12803" width="16.25" customWidth="1"/>
    <col min="12804" max="12804" width="8.875" customWidth="1"/>
    <col min="12805" max="12805" width="16.375" customWidth="1"/>
    <col min="12806" max="12806" width="16.25" customWidth="1"/>
    <col min="12807" max="12807" width="5.625" customWidth="1"/>
    <col min="12808" max="12808" width="9.375" customWidth="1"/>
    <col min="13057" max="13057" width="5.625" customWidth="1"/>
    <col min="13058" max="13058" width="21.375" customWidth="1"/>
    <col min="13059" max="13059" width="16.25" customWidth="1"/>
    <col min="13060" max="13060" width="8.875" customWidth="1"/>
    <col min="13061" max="13061" width="16.375" customWidth="1"/>
    <col min="13062" max="13062" width="16.25" customWidth="1"/>
    <col min="13063" max="13063" width="5.625" customWidth="1"/>
    <col min="13064" max="13064" width="9.375" customWidth="1"/>
    <col min="13313" max="13313" width="5.625" customWidth="1"/>
    <col min="13314" max="13314" width="21.375" customWidth="1"/>
    <col min="13315" max="13315" width="16.25" customWidth="1"/>
    <col min="13316" max="13316" width="8.875" customWidth="1"/>
    <col min="13317" max="13317" width="16.375" customWidth="1"/>
    <col min="13318" max="13318" width="16.25" customWidth="1"/>
    <col min="13319" max="13319" width="5.625" customWidth="1"/>
    <col min="13320" max="13320" width="9.375" customWidth="1"/>
    <col min="13569" max="13569" width="5.625" customWidth="1"/>
    <col min="13570" max="13570" width="21.375" customWidth="1"/>
    <col min="13571" max="13571" width="16.25" customWidth="1"/>
    <col min="13572" max="13572" width="8.875" customWidth="1"/>
    <col min="13573" max="13573" width="16.375" customWidth="1"/>
    <col min="13574" max="13574" width="16.25" customWidth="1"/>
    <col min="13575" max="13575" width="5.625" customWidth="1"/>
    <col min="13576" max="13576" width="9.375" customWidth="1"/>
    <col min="13825" max="13825" width="5.625" customWidth="1"/>
    <col min="13826" max="13826" width="21.375" customWidth="1"/>
    <col min="13827" max="13827" width="16.25" customWidth="1"/>
    <col min="13828" max="13828" width="8.875" customWidth="1"/>
    <col min="13829" max="13829" width="16.375" customWidth="1"/>
    <col min="13830" max="13830" width="16.25" customWidth="1"/>
    <col min="13831" max="13831" width="5.625" customWidth="1"/>
    <col min="13832" max="13832" width="9.375" customWidth="1"/>
    <col min="14081" max="14081" width="5.625" customWidth="1"/>
    <col min="14082" max="14082" width="21.375" customWidth="1"/>
    <col min="14083" max="14083" width="16.25" customWidth="1"/>
    <col min="14084" max="14084" width="8.875" customWidth="1"/>
    <col min="14085" max="14085" width="16.375" customWidth="1"/>
    <col min="14086" max="14086" width="16.25" customWidth="1"/>
    <col min="14087" max="14087" width="5.625" customWidth="1"/>
    <col min="14088" max="14088" width="9.375" customWidth="1"/>
    <col min="14337" max="14337" width="5.625" customWidth="1"/>
    <col min="14338" max="14338" width="21.375" customWidth="1"/>
    <col min="14339" max="14339" width="16.25" customWidth="1"/>
    <col min="14340" max="14340" width="8.875" customWidth="1"/>
    <col min="14341" max="14341" width="16.375" customWidth="1"/>
    <col min="14342" max="14342" width="16.25" customWidth="1"/>
    <col min="14343" max="14343" width="5.625" customWidth="1"/>
    <col min="14344" max="14344" width="9.375" customWidth="1"/>
    <col min="14593" max="14593" width="5.625" customWidth="1"/>
    <col min="14594" max="14594" width="21.375" customWidth="1"/>
    <col min="14595" max="14595" width="16.25" customWidth="1"/>
    <col min="14596" max="14596" width="8.875" customWidth="1"/>
    <col min="14597" max="14597" width="16.375" customWidth="1"/>
    <col min="14598" max="14598" width="16.25" customWidth="1"/>
    <col min="14599" max="14599" width="5.625" customWidth="1"/>
    <col min="14600" max="14600" width="9.375" customWidth="1"/>
    <col min="14849" max="14849" width="5.625" customWidth="1"/>
    <col min="14850" max="14850" width="21.375" customWidth="1"/>
    <col min="14851" max="14851" width="16.25" customWidth="1"/>
    <col min="14852" max="14852" width="8.875" customWidth="1"/>
    <col min="14853" max="14853" width="16.375" customWidth="1"/>
    <col min="14854" max="14854" width="16.25" customWidth="1"/>
    <col min="14855" max="14855" width="5.625" customWidth="1"/>
    <col min="14856" max="14856" width="9.375" customWidth="1"/>
    <col min="15105" max="15105" width="5.625" customWidth="1"/>
    <col min="15106" max="15106" width="21.375" customWidth="1"/>
    <col min="15107" max="15107" width="16.25" customWidth="1"/>
    <col min="15108" max="15108" width="8.875" customWidth="1"/>
    <col min="15109" max="15109" width="16.375" customWidth="1"/>
    <col min="15110" max="15110" width="16.25" customWidth="1"/>
    <col min="15111" max="15111" width="5.625" customWidth="1"/>
    <col min="15112" max="15112" width="9.375" customWidth="1"/>
    <col min="15361" max="15361" width="5.625" customWidth="1"/>
    <col min="15362" max="15362" width="21.375" customWidth="1"/>
    <col min="15363" max="15363" width="16.25" customWidth="1"/>
    <col min="15364" max="15364" width="8.875" customWidth="1"/>
    <col min="15365" max="15365" width="16.375" customWidth="1"/>
    <col min="15366" max="15366" width="16.25" customWidth="1"/>
    <col min="15367" max="15367" width="5.625" customWidth="1"/>
    <col min="15368" max="15368" width="9.375" customWidth="1"/>
    <col min="15617" max="15617" width="5.625" customWidth="1"/>
    <col min="15618" max="15618" width="21.375" customWidth="1"/>
    <col min="15619" max="15619" width="16.25" customWidth="1"/>
    <col min="15620" max="15620" width="8.875" customWidth="1"/>
    <col min="15621" max="15621" width="16.375" customWidth="1"/>
    <col min="15622" max="15622" width="16.25" customWidth="1"/>
    <col min="15623" max="15623" width="5.625" customWidth="1"/>
    <col min="15624" max="15624" width="9.375" customWidth="1"/>
    <col min="15873" max="15873" width="5.625" customWidth="1"/>
    <col min="15874" max="15874" width="21.375" customWidth="1"/>
    <col min="15875" max="15875" width="16.25" customWidth="1"/>
    <col min="15876" max="15876" width="8.875" customWidth="1"/>
    <col min="15877" max="15877" width="16.375" customWidth="1"/>
    <col min="15878" max="15878" width="16.25" customWidth="1"/>
    <col min="15879" max="15879" width="5.625" customWidth="1"/>
    <col min="15880" max="15880" width="9.375" customWidth="1"/>
    <col min="16129" max="16129" width="5.625" customWidth="1"/>
    <col min="16130" max="16130" width="21.375" customWidth="1"/>
    <col min="16131" max="16131" width="16.25" customWidth="1"/>
    <col min="16132" max="16132" width="8.875" customWidth="1"/>
    <col min="16133" max="16133" width="16.375" customWidth="1"/>
    <col min="16134" max="16134" width="16.25" customWidth="1"/>
    <col min="16135" max="16135" width="5.625" customWidth="1"/>
    <col min="16136" max="16136" width="9.375" customWidth="1"/>
  </cols>
  <sheetData>
    <row r="1" spans="2:6" s="1" customFormat="1">
      <c r="F1" s="574"/>
    </row>
    <row r="2" spans="2:6" s="1" customFormat="1">
      <c r="D2" s="15"/>
      <c r="E2" s="3"/>
      <c r="F2" s="574"/>
    </row>
    <row r="3" spans="2:6" s="258" customFormat="1" ht="14.25" thickBot="1">
      <c r="B3" s="258" t="s">
        <v>447</v>
      </c>
      <c r="D3" s="408"/>
      <c r="E3" s="409"/>
      <c r="F3" s="410"/>
    </row>
    <row r="4" spans="2:6">
      <c r="B4" s="16" t="s">
        <v>269</v>
      </c>
      <c r="C4" s="17"/>
      <c r="D4" s="17"/>
      <c r="E4" s="17"/>
      <c r="F4" s="18"/>
    </row>
    <row r="5" spans="2:6">
      <c r="B5" s="19" t="s">
        <v>403</v>
      </c>
      <c r="C5" s="20" t="s">
        <v>0</v>
      </c>
      <c r="D5" s="20" t="s">
        <v>1</v>
      </c>
      <c r="E5" s="20" t="s">
        <v>7</v>
      </c>
      <c r="F5" s="21" t="s">
        <v>2</v>
      </c>
    </row>
    <row r="6" spans="2:6" ht="33" customHeight="1">
      <c r="B6" s="881" t="s">
        <v>724</v>
      </c>
      <c r="C6" s="24"/>
      <c r="D6" s="20"/>
      <c r="E6" s="866"/>
      <c r="F6" s="22"/>
    </row>
    <row r="7" spans="2:6" ht="33" customHeight="1">
      <c r="B7" s="28"/>
      <c r="C7" s="24"/>
      <c r="D7" s="20"/>
      <c r="E7" s="866"/>
      <c r="F7" s="22"/>
    </row>
    <row r="8" spans="2:6" ht="33" customHeight="1">
      <c r="B8" s="19"/>
      <c r="C8" s="24"/>
      <c r="D8" s="20"/>
      <c r="E8" s="866"/>
      <c r="F8" s="22"/>
    </row>
    <row r="9" spans="2:6" ht="33" customHeight="1">
      <c r="B9" s="28"/>
      <c r="C9" s="24"/>
      <c r="D9" s="20"/>
      <c r="E9" s="866"/>
      <c r="F9" s="22"/>
    </row>
    <row r="10" spans="2:6" ht="33" customHeight="1">
      <c r="B10" s="23"/>
      <c r="C10" s="24"/>
      <c r="D10" s="270"/>
      <c r="E10" s="866"/>
      <c r="F10" s="22"/>
    </row>
    <row r="11" spans="2:6" ht="33" customHeight="1">
      <c r="B11" s="23"/>
      <c r="C11" s="24"/>
      <c r="D11" s="24"/>
      <c r="E11" s="866"/>
      <c r="F11" s="22"/>
    </row>
    <row r="12" spans="2:6" ht="33" customHeight="1" thickBot="1">
      <c r="B12" s="882" t="s">
        <v>806</v>
      </c>
      <c r="C12" s="883"/>
      <c r="D12" s="883"/>
      <c r="E12" s="867"/>
      <c r="F12" s="884"/>
    </row>
    <row r="13" spans="2:6" ht="33" customHeight="1">
      <c r="B13" s="885" t="s">
        <v>725</v>
      </c>
      <c r="C13" s="405"/>
      <c r="D13" s="405"/>
      <c r="E13" s="406"/>
      <c r="F13" s="407"/>
    </row>
    <row r="14" spans="2:6" ht="33" customHeight="1">
      <c r="B14" s="23"/>
      <c r="C14" s="24"/>
      <c r="D14" s="24"/>
      <c r="E14" s="866"/>
      <c r="F14" s="22"/>
    </row>
    <row r="15" spans="2:6" ht="33" customHeight="1">
      <c r="B15" s="23"/>
      <c r="C15" s="24"/>
      <c r="D15" s="24"/>
      <c r="E15" s="866"/>
      <c r="F15" s="22"/>
    </row>
    <row r="16" spans="2:6" ht="33" customHeight="1">
      <c r="B16" s="19"/>
      <c r="C16" s="24"/>
      <c r="D16" s="24"/>
      <c r="E16" s="866"/>
      <c r="F16" s="22"/>
    </row>
    <row r="17" spans="1:7" ht="33" customHeight="1">
      <c r="B17" s="404"/>
      <c r="C17" s="405"/>
      <c r="D17" s="405"/>
      <c r="E17" s="406"/>
      <c r="F17" s="407"/>
    </row>
    <row r="18" spans="1:7" ht="33" customHeight="1">
      <c r="B18" s="23"/>
      <c r="C18" s="24"/>
      <c r="D18" s="24"/>
      <c r="E18" s="866"/>
      <c r="F18" s="22"/>
    </row>
    <row r="19" spans="1:7" ht="33" customHeight="1" thickBot="1">
      <c r="B19" s="886" t="s">
        <v>804</v>
      </c>
      <c r="C19" s="24"/>
      <c r="D19" s="24"/>
      <c r="E19" s="866"/>
      <c r="F19" s="22"/>
    </row>
    <row r="20" spans="1:7" ht="33" customHeight="1" thickTop="1" thickBot="1">
      <c r="B20" s="324" t="s">
        <v>805</v>
      </c>
      <c r="C20" s="322"/>
      <c r="D20" s="322"/>
      <c r="E20" s="887">
        <f>E12+E19</f>
        <v>0</v>
      </c>
      <c r="F20" s="323"/>
    </row>
    <row r="21" spans="1:7" ht="33" customHeight="1" thickBot="1">
      <c r="B21" s="403" t="s">
        <v>404</v>
      </c>
      <c r="C21" s="1"/>
      <c r="D21" s="1"/>
      <c r="E21" s="402"/>
      <c r="F21" s="402" t="s">
        <v>726</v>
      </c>
    </row>
    <row r="22" spans="1:7" ht="33" customHeight="1" thickBot="1">
      <c r="B22" s="872"/>
      <c r="C22" s="1139" t="s">
        <v>801</v>
      </c>
      <c r="D22" s="1139"/>
      <c r="E22" s="873" t="s">
        <v>800</v>
      </c>
      <c r="F22" s="874" t="s">
        <v>22</v>
      </c>
    </row>
    <row r="23" spans="1:7" ht="33" customHeight="1">
      <c r="B23" s="872" t="s">
        <v>807</v>
      </c>
      <c r="C23" s="1140"/>
      <c r="D23" s="1141"/>
      <c r="E23" s="875"/>
      <c r="F23" s="876"/>
    </row>
    <row r="24" spans="1:7" ht="33" customHeight="1">
      <c r="B24" s="877" t="s">
        <v>808</v>
      </c>
      <c r="C24" s="1142"/>
      <c r="D24" s="1143"/>
      <c r="E24" s="878"/>
      <c r="F24" s="879"/>
    </row>
    <row r="25" spans="1:7" ht="33" customHeight="1">
      <c r="B25" s="877" t="s">
        <v>723</v>
      </c>
      <c r="C25" s="1142"/>
      <c r="D25" s="1143"/>
      <c r="E25" s="878"/>
      <c r="F25" s="879"/>
    </row>
    <row r="26" spans="1:7" ht="30" customHeight="1" thickBot="1">
      <c r="B26" s="880" t="s">
        <v>421</v>
      </c>
      <c r="C26" s="1144"/>
      <c r="D26" s="1145"/>
      <c r="E26" s="1145"/>
      <c r="F26" s="1146"/>
    </row>
    <row r="27" spans="1:7">
      <c r="A27" s="1135"/>
      <c r="B27" s="1135"/>
      <c r="C27" s="1135"/>
      <c r="D27" s="1135"/>
      <c r="E27" s="1135"/>
      <c r="F27" s="1135"/>
    </row>
    <row r="28" spans="1:7" s="12" customFormat="1" ht="14.25" customHeight="1">
      <c r="A28" s="1135" t="s">
        <v>813</v>
      </c>
      <c r="B28" s="1135"/>
      <c r="C28" s="1135"/>
      <c r="D28" s="1135"/>
      <c r="E28" s="1135"/>
      <c r="F28" s="1135"/>
      <c r="G28" s="43"/>
    </row>
    <row r="29" spans="1:7">
      <c r="F29" s="384" t="str">
        <f>様式7!$F$4</f>
        <v>○○○○○○○○○○○ＥＳＣＯ事業</v>
      </c>
    </row>
  </sheetData>
  <mergeCells count="7">
    <mergeCell ref="A28:F28"/>
    <mergeCell ref="A27:F27"/>
    <mergeCell ref="C22:D22"/>
    <mergeCell ref="C23:D23"/>
    <mergeCell ref="C24:D24"/>
    <mergeCell ref="C25:D25"/>
    <mergeCell ref="C26:F26"/>
  </mergeCells>
  <phoneticPr fontId="5"/>
  <pageMargins left="0.9055118110236221"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G30"/>
  <sheetViews>
    <sheetView view="pageBreakPreview" zoomScaleNormal="100" zoomScaleSheetLayoutView="100" workbookViewId="0">
      <selection activeCell="D31" sqref="D31"/>
    </sheetView>
  </sheetViews>
  <sheetFormatPr defaultRowHeight="13.5"/>
  <cols>
    <col min="1" max="1" width="5.625" customWidth="1"/>
    <col min="2" max="2" width="21.375" customWidth="1"/>
    <col min="3" max="3" width="16.25" customWidth="1"/>
    <col min="4" max="4" width="8.875" customWidth="1"/>
    <col min="5" max="5" width="16.375" customWidth="1"/>
    <col min="6" max="6" width="16.25" customWidth="1"/>
    <col min="7" max="7" width="5.625" customWidth="1"/>
    <col min="8" max="8" width="9.375" customWidth="1"/>
    <col min="257" max="257" width="5.625" customWidth="1"/>
    <col min="258" max="258" width="21.375" customWidth="1"/>
    <col min="259" max="259" width="16.25" customWidth="1"/>
    <col min="260" max="260" width="8.875" customWidth="1"/>
    <col min="261" max="261" width="16.375" customWidth="1"/>
    <col min="262" max="262" width="16.25" customWidth="1"/>
    <col min="263" max="263" width="5.625" customWidth="1"/>
    <col min="264" max="264" width="9.375" customWidth="1"/>
    <col min="513" max="513" width="5.625" customWidth="1"/>
    <col min="514" max="514" width="21.375" customWidth="1"/>
    <col min="515" max="515" width="16.25" customWidth="1"/>
    <col min="516" max="516" width="8.875" customWidth="1"/>
    <col min="517" max="517" width="16.375" customWidth="1"/>
    <col min="518" max="518" width="16.25" customWidth="1"/>
    <col min="519" max="519" width="5.625" customWidth="1"/>
    <col min="520" max="520" width="9.375" customWidth="1"/>
    <col min="769" max="769" width="5.625" customWidth="1"/>
    <col min="770" max="770" width="21.375" customWidth="1"/>
    <col min="771" max="771" width="16.25" customWidth="1"/>
    <col min="772" max="772" width="8.875" customWidth="1"/>
    <col min="773" max="773" width="16.375" customWidth="1"/>
    <col min="774" max="774" width="16.25" customWidth="1"/>
    <col min="775" max="775" width="5.625" customWidth="1"/>
    <col min="776" max="776" width="9.375" customWidth="1"/>
    <col min="1025" max="1025" width="5.625" customWidth="1"/>
    <col min="1026" max="1026" width="21.375" customWidth="1"/>
    <col min="1027" max="1027" width="16.25" customWidth="1"/>
    <col min="1028" max="1028" width="8.875" customWidth="1"/>
    <col min="1029" max="1029" width="16.375" customWidth="1"/>
    <col min="1030" max="1030" width="16.25" customWidth="1"/>
    <col min="1031" max="1031" width="5.625" customWidth="1"/>
    <col min="1032" max="1032" width="9.375" customWidth="1"/>
    <col min="1281" max="1281" width="5.625" customWidth="1"/>
    <col min="1282" max="1282" width="21.375" customWidth="1"/>
    <col min="1283" max="1283" width="16.25" customWidth="1"/>
    <col min="1284" max="1284" width="8.875" customWidth="1"/>
    <col min="1285" max="1285" width="16.375" customWidth="1"/>
    <col min="1286" max="1286" width="16.25" customWidth="1"/>
    <col min="1287" max="1287" width="5.625" customWidth="1"/>
    <col min="1288" max="1288" width="9.375" customWidth="1"/>
    <col min="1537" max="1537" width="5.625" customWidth="1"/>
    <col min="1538" max="1538" width="21.375" customWidth="1"/>
    <col min="1539" max="1539" width="16.25" customWidth="1"/>
    <col min="1540" max="1540" width="8.875" customWidth="1"/>
    <col min="1541" max="1541" width="16.375" customWidth="1"/>
    <col min="1542" max="1542" width="16.25" customWidth="1"/>
    <col min="1543" max="1543" width="5.625" customWidth="1"/>
    <col min="1544" max="1544" width="9.375" customWidth="1"/>
    <col min="1793" max="1793" width="5.625" customWidth="1"/>
    <col min="1794" max="1794" width="21.375" customWidth="1"/>
    <col min="1795" max="1795" width="16.25" customWidth="1"/>
    <col min="1796" max="1796" width="8.875" customWidth="1"/>
    <col min="1797" max="1797" width="16.375" customWidth="1"/>
    <col min="1798" max="1798" width="16.25" customWidth="1"/>
    <col min="1799" max="1799" width="5.625" customWidth="1"/>
    <col min="1800" max="1800" width="9.375" customWidth="1"/>
    <col min="2049" max="2049" width="5.625" customWidth="1"/>
    <col min="2050" max="2050" width="21.375" customWidth="1"/>
    <col min="2051" max="2051" width="16.25" customWidth="1"/>
    <col min="2052" max="2052" width="8.875" customWidth="1"/>
    <col min="2053" max="2053" width="16.375" customWidth="1"/>
    <col min="2054" max="2054" width="16.25" customWidth="1"/>
    <col min="2055" max="2055" width="5.625" customWidth="1"/>
    <col min="2056" max="2056" width="9.375" customWidth="1"/>
    <col min="2305" max="2305" width="5.625" customWidth="1"/>
    <col min="2306" max="2306" width="21.375" customWidth="1"/>
    <col min="2307" max="2307" width="16.25" customWidth="1"/>
    <col min="2308" max="2308" width="8.875" customWidth="1"/>
    <col min="2309" max="2309" width="16.375" customWidth="1"/>
    <col min="2310" max="2310" width="16.25" customWidth="1"/>
    <col min="2311" max="2311" width="5.625" customWidth="1"/>
    <col min="2312" max="2312" width="9.375" customWidth="1"/>
    <col min="2561" max="2561" width="5.625" customWidth="1"/>
    <col min="2562" max="2562" width="21.375" customWidth="1"/>
    <col min="2563" max="2563" width="16.25" customWidth="1"/>
    <col min="2564" max="2564" width="8.875" customWidth="1"/>
    <col min="2565" max="2565" width="16.375" customWidth="1"/>
    <col min="2566" max="2566" width="16.25" customWidth="1"/>
    <col min="2567" max="2567" width="5.625" customWidth="1"/>
    <col min="2568" max="2568" width="9.375" customWidth="1"/>
    <col min="2817" max="2817" width="5.625" customWidth="1"/>
    <col min="2818" max="2818" width="21.375" customWidth="1"/>
    <col min="2819" max="2819" width="16.25" customWidth="1"/>
    <col min="2820" max="2820" width="8.875" customWidth="1"/>
    <col min="2821" max="2821" width="16.375" customWidth="1"/>
    <col min="2822" max="2822" width="16.25" customWidth="1"/>
    <col min="2823" max="2823" width="5.625" customWidth="1"/>
    <col min="2824" max="2824" width="9.375" customWidth="1"/>
    <col min="3073" max="3073" width="5.625" customWidth="1"/>
    <col min="3074" max="3074" width="21.375" customWidth="1"/>
    <col min="3075" max="3075" width="16.25" customWidth="1"/>
    <col min="3076" max="3076" width="8.875" customWidth="1"/>
    <col min="3077" max="3077" width="16.375" customWidth="1"/>
    <col min="3078" max="3078" width="16.25" customWidth="1"/>
    <col min="3079" max="3079" width="5.625" customWidth="1"/>
    <col min="3080" max="3080" width="9.375" customWidth="1"/>
    <col min="3329" max="3329" width="5.625" customWidth="1"/>
    <col min="3330" max="3330" width="21.375" customWidth="1"/>
    <col min="3331" max="3331" width="16.25" customWidth="1"/>
    <col min="3332" max="3332" width="8.875" customWidth="1"/>
    <col min="3333" max="3333" width="16.375" customWidth="1"/>
    <col min="3334" max="3334" width="16.25" customWidth="1"/>
    <col min="3335" max="3335" width="5.625" customWidth="1"/>
    <col min="3336" max="3336" width="9.375" customWidth="1"/>
    <col min="3585" max="3585" width="5.625" customWidth="1"/>
    <col min="3586" max="3586" width="21.375" customWidth="1"/>
    <col min="3587" max="3587" width="16.25" customWidth="1"/>
    <col min="3588" max="3588" width="8.875" customWidth="1"/>
    <col min="3589" max="3589" width="16.375" customWidth="1"/>
    <col min="3590" max="3590" width="16.25" customWidth="1"/>
    <col min="3591" max="3591" width="5.625" customWidth="1"/>
    <col min="3592" max="3592" width="9.375" customWidth="1"/>
    <col min="3841" max="3841" width="5.625" customWidth="1"/>
    <col min="3842" max="3842" width="21.375" customWidth="1"/>
    <col min="3843" max="3843" width="16.25" customWidth="1"/>
    <col min="3844" max="3844" width="8.875" customWidth="1"/>
    <col min="3845" max="3845" width="16.375" customWidth="1"/>
    <col min="3846" max="3846" width="16.25" customWidth="1"/>
    <col min="3847" max="3847" width="5.625" customWidth="1"/>
    <col min="3848" max="3848" width="9.375" customWidth="1"/>
    <col min="4097" max="4097" width="5.625" customWidth="1"/>
    <col min="4098" max="4098" width="21.375" customWidth="1"/>
    <col min="4099" max="4099" width="16.25" customWidth="1"/>
    <col min="4100" max="4100" width="8.875" customWidth="1"/>
    <col min="4101" max="4101" width="16.375" customWidth="1"/>
    <col min="4102" max="4102" width="16.25" customWidth="1"/>
    <col min="4103" max="4103" width="5.625" customWidth="1"/>
    <col min="4104" max="4104" width="9.375" customWidth="1"/>
    <col min="4353" max="4353" width="5.625" customWidth="1"/>
    <col min="4354" max="4354" width="21.375" customWidth="1"/>
    <col min="4355" max="4355" width="16.25" customWidth="1"/>
    <col min="4356" max="4356" width="8.875" customWidth="1"/>
    <col min="4357" max="4357" width="16.375" customWidth="1"/>
    <col min="4358" max="4358" width="16.25" customWidth="1"/>
    <col min="4359" max="4359" width="5.625" customWidth="1"/>
    <col min="4360" max="4360" width="9.375" customWidth="1"/>
    <col min="4609" max="4609" width="5.625" customWidth="1"/>
    <col min="4610" max="4610" width="21.375" customWidth="1"/>
    <col min="4611" max="4611" width="16.25" customWidth="1"/>
    <col min="4612" max="4612" width="8.875" customWidth="1"/>
    <col min="4613" max="4613" width="16.375" customWidth="1"/>
    <col min="4614" max="4614" width="16.25" customWidth="1"/>
    <col min="4615" max="4615" width="5.625" customWidth="1"/>
    <col min="4616" max="4616" width="9.375" customWidth="1"/>
    <col min="4865" max="4865" width="5.625" customWidth="1"/>
    <col min="4866" max="4866" width="21.375" customWidth="1"/>
    <col min="4867" max="4867" width="16.25" customWidth="1"/>
    <col min="4868" max="4868" width="8.875" customWidth="1"/>
    <col min="4869" max="4869" width="16.375" customWidth="1"/>
    <col min="4870" max="4870" width="16.25" customWidth="1"/>
    <col min="4871" max="4871" width="5.625" customWidth="1"/>
    <col min="4872" max="4872" width="9.375" customWidth="1"/>
    <col min="5121" max="5121" width="5.625" customWidth="1"/>
    <col min="5122" max="5122" width="21.375" customWidth="1"/>
    <col min="5123" max="5123" width="16.25" customWidth="1"/>
    <col min="5124" max="5124" width="8.875" customWidth="1"/>
    <col min="5125" max="5125" width="16.375" customWidth="1"/>
    <col min="5126" max="5126" width="16.25" customWidth="1"/>
    <col min="5127" max="5127" width="5.625" customWidth="1"/>
    <col min="5128" max="5128" width="9.375" customWidth="1"/>
    <col min="5377" max="5377" width="5.625" customWidth="1"/>
    <col min="5378" max="5378" width="21.375" customWidth="1"/>
    <col min="5379" max="5379" width="16.25" customWidth="1"/>
    <col min="5380" max="5380" width="8.875" customWidth="1"/>
    <col min="5381" max="5381" width="16.375" customWidth="1"/>
    <col min="5382" max="5382" width="16.25" customWidth="1"/>
    <col min="5383" max="5383" width="5.625" customWidth="1"/>
    <col min="5384" max="5384" width="9.375" customWidth="1"/>
    <col min="5633" max="5633" width="5.625" customWidth="1"/>
    <col min="5634" max="5634" width="21.375" customWidth="1"/>
    <col min="5635" max="5635" width="16.25" customWidth="1"/>
    <col min="5636" max="5636" width="8.875" customWidth="1"/>
    <col min="5637" max="5637" width="16.375" customWidth="1"/>
    <col min="5638" max="5638" width="16.25" customWidth="1"/>
    <col min="5639" max="5639" width="5.625" customWidth="1"/>
    <col min="5640" max="5640" width="9.375" customWidth="1"/>
    <col min="5889" max="5889" width="5.625" customWidth="1"/>
    <col min="5890" max="5890" width="21.375" customWidth="1"/>
    <col min="5891" max="5891" width="16.25" customWidth="1"/>
    <col min="5892" max="5892" width="8.875" customWidth="1"/>
    <col min="5893" max="5893" width="16.375" customWidth="1"/>
    <col min="5894" max="5894" width="16.25" customWidth="1"/>
    <col min="5895" max="5895" width="5.625" customWidth="1"/>
    <col min="5896" max="5896" width="9.375" customWidth="1"/>
    <col min="6145" max="6145" width="5.625" customWidth="1"/>
    <col min="6146" max="6146" width="21.375" customWidth="1"/>
    <col min="6147" max="6147" width="16.25" customWidth="1"/>
    <col min="6148" max="6148" width="8.875" customWidth="1"/>
    <col min="6149" max="6149" width="16.375" customWidth="1"/>
    <col min="6150" max="6150" width="16.25" customWidth="1"/>
    <col min="6151" max="6151" width="5.625" customWidth="1"/>
    <col min="6152" max="6152" width="9.375" customWidth="1"/>
    <col min="6401" max="6401" width="5.625" customWidth="1"/>
    <col min="6402" max="6402" width="21.375" customWidth="1"/>
    <col min="6403" max="6403" width="16.25" customWidth="1"/>
    <col min="6404" max="6404" width="8.875" customWidth="1"/>
    <col min="6405" max="6405" width="16.375" customWidth="1"/>
    <col min="6406" max="6406" width="16.25" customWidth="1"/>
    <col min="6407" max="6407" width="5.625" customWidth="1"/>
    <col min="6408" max="6408" width="9.375" customWidth="1"/>
    <col min="6657" max="6657" width="5.625" customWidth="1"/>
    <col min="6658" max="6658" width="21.375" customWidth="1"/>
    <col min="6659" max="6659" width="16.25" customWidth="1"/>
    <col min="6660" max="6660" width="8.875" customWidth="1"/>
    <col min="6661" max="6661" width="16.375" customWidth="1"/>
    <col min="6662" max="6662" width="16.25" customWidth="1"/>
    <col min="6663" max="6663" width="5.625" customWidth="1"/>
    <col min="6664" max="6664" width="9.375" customWidth="1"/>
    <col min="6913" max="6913" width="5.625" customWidth="1"/>
    <col min="6914" max="6914" width="21.375" customWidth="1"/>
    <col min="6915" max="6915" width="16.25" customWidth="1"/>
    <col min="6916" max="6916" width="8.875" customWidth="1"/>
    <col min="6917" max="6917" width="16.375" customWidth="1"/>
    <col min="6918" max="6918" width="16.25" customWidth="1"/>
    <col min="6919" max="6919" width="5.625" customWidth="1"/>
    <col min="6920" max="6920" width="9.375" customWidth="1"/>
    <col min="7169" max="7169" width="5.625" customWidth="1"/>
    <col min="7170" max="7170" width="21.375" customWidth="1"/>
    <col min="7171" max="7171" width="16.25" customWidth="1"/>
    <col min="7172" max="7172" width="8.875" customWidth="1"/>
    <col min="7173" max="7173" width="16.375" customWidth="1"/>
    <col min="7174" max="7174" width="16.25" customWidth="1"/>
    <col min="7175" max="7175" width="5.625" customWidth="1"/>
    <col min="7176" max="7176" width="9.375" customWidth="1"/>
    <col min="7425" max="7425" width="5.625" customWidth="1"/>
    <col min="7426" max="7426" width="21.375" customWidth="1"/>
    <col min="7427" max="7427" width="16.25" customWidth="1"/>
    <col min="7428" max="7428" width="8.875" customWidth="1"/>
    <col min="7429" max="7429" width="16.375" customWidth="1"/>
    <col min="7430" max="7430" width="16.25" customWidth="1"/>
    <col min="7431" max="7431" width="5.625" customWidth="1"/>
    <col min="7432" max="7432" width="9.375" customWidth="1"/>
    <col min="7681" max="7681" width="5.625" customWidth="1"/>
    <col min="7682" max="7682" width="21.375" customWidth="1"/>
    <col min="7683" max="7683" width="16.25" customWidth="1"/>
    <col min="7684" max="7684" width="8.875" customWidth="1"/>
    <col min="7685" max="7685" width="16.375" customWidth="1"/>
    <col min="7686" max="7686" width="16.25" customWidth="1"/>
    <col min="7687" max="7687" width="5.625" customWidth="1"/>
    <col min="7688" max="7688" width="9.375" customWidth="1"/>
    <col min="7937" max="7937" width="5.625" customWidth="1"/>
    <col min="7938" max="7938" width="21.375" customWidth="1"/>
    <col min="7939" max="7939" width="16.25" customWidth="1"/>
    <col min="7940" max="7940" width="8.875" customWidth="1"/>
    <col min="7941" max="7941" width="16.375" customWidth="1"/>
    <col min="7942" max="7942" width="16.25" customWidth="1"/>
    <col min="7943" max="7943" width="5.625" customWidth="1"/>
    <col min="7944" max="7944" width="9.375" customWidth="1"/>
    <col min="8193" max="8193" width="5.625" customWidth="1"/>
    <col min="8194" max="8194" width="21.375" customWidth="1"/>
    <col min="8195" max="8195" width="16.25" customWidth="1"/>
    <col min="8196" max="8196" width="8.875" customWidth="1"/>
    <col min="8197" max="8197" width="16.375" customWidth="1"/>
    <col min="8198" max="8198" width="16.25" customWidth="1"/>
    <col min="8199" max="8199" width="5.625" customWidth="1"/>
    <col min="8200" max="8200" width="9.375" customWidth="1"/>
    <col min="8449" max="8449" width="5.625" customWidth="1"/>
    <col min="8450" max="8450" width="21.375" customWidth="1"/>
    <col min="8451" max="8451" width="16.25" customWidth="1"/>
    <col min="8452" max="8452" width="8.875" customWidth="1"/>
    <col min="8453" max="8453" width="16.375" customWidth="1"/>
    <col min="8454" max="8454" width="16.25" customWidth="1"/>
    <col min="8455" max="8455" width="5.625" customWidth="1"/>
    <col min="8456" max="8456" width="9.375" customWidth="1"/>
    <col min="8705" max="8705" width="5.625" customWidth="1"/>
    <col min="8706" max="8706" width="21.375" customWidth="1"/>
    <col min="8707" max="8707" width="16.25" customWidth="1"/>
    <col min="8708" max="8708" width="8.875" customWidth="1"/>
    <col min="8709" max="8709" width="16.375" customWidth="1"/>
    <col min="8710" max="8710" width="16.25" customWidth="1"/>
    <col min="8711" max="8711" width="5.625" customWidth="1"/>
    <col min="8712" max="8712" width="9.375" customWidth="1"/>
    <col min="8961" max="8961" width="5.625" customWidth="1"/>
    <col min="8962" max="8962" width="21.375" customWidth="1"/>
    <col min="8963" max="8963" width="16.25" customWidth="1"/>
    <col min="8964" max="8964" width="8.875" customWidth="1"/>
    <col min="8965" max="8965" width="16.375" customWidth="1"/>
    <col min="8966" max="8966" width="16.25" customWidth="1"/>
    <col min="8967" max="8967" width="5.625" customWidth="1"/>
    <col min="8968" max="8968" width="9.375" customWidth="1"/>
    <col min="9217" max="9217" width="5.625" customWidth="1"/>
    <col min="9218" max="9218" width="21.375" customWidth="1"/>
    <col min="9219" max="9219" width="16.25" customWidth="1"/>
    <col min="9220" max="9220" width="8.875" customWidth="1"/>
    <col min="9221" max="9221" width="16.375" customWidth="1"/>
    <col min="9222" max="9222" width="16.25" customWidth="1"/>
    <col min="9223" max="9223" width="5.625" customWidth="1"/>
    <col min="9224" max="9224" width="9.375" customWidth="1"/>
    <col min="9473" max="9473" width="5.625" customWidth="1"/>
    <col min="9474" max="9474" width="21.375" customWidth="1"/>
    <col min="9475" max="9475" width="16.25" customWidth="1"/>
    <col min="9476" max="9476" width="8.875" customWidth="1"/>
    <col min="9477" max="9477" width="16.375" customWidth="1"/>
    <col min="9478" max="9478" width="16.25" customWidth="1"/>
    <col min="9479" max="9479" width="5.625" customWidth="1"/>
    <col min="9480" max="9480" width="9.375" customWidth="1"/>
    <col min="9729" max="9729" width="5.625" customWidth="1"/>
    <col min="9730" max="9730" width="21.375" customWidth="1"/>
    <col min="9731" max="9731" width="16.25" customWidth="1"/>
    <col min="9732" max="9732" width="8.875" customWidth="1"/>
    <col min="9733" max="9733" width="16.375" customWidth="1"/>
    <col min="9734" max="9734" width="16.25" customWidth="1"/>
    <col min="9735" max="9735" width="5.625" customWidth="1"/>
    <col min="9736" max="9736" width="9.375" customWidth="1"/>
    <col min="9985" max="9985" width="5.625" customWidth="1"/>
    <col min="9986" max="9986" width="21.375" customWidth="1"/>
    <col min="9987" max="9987" width="16.25" customWidth="1"/>
    <col min="9988" max="9988" width="8.875" customWidth="1"/>
    <col min="9989" max="9989" width="16.375" customWidth="1"/>
    <col min="9990" max="9990" width="16.25" customWidth="1"/>
    <col min="9991" max="9991" width="5.625" customWidth="1"/>
    <col min="9992" max="9992" width="9.375" customWidth="1"/>
    <col min="10241" max="10241" width="5.625" customWidth="1"/>
    <col min="10242" max="10242" width="21.375" customWidth="1"/>
    <col min="10243" max="10243" width="16.25" customWidth="1"/>
    <col min="10244" max="10244" width="8.875" customWidth="1"/>
    <col min="10245" max="10245" width="16.375" customWidth="1"/>
    <col min="10246" max="10246" width="16.25" customWidth="1"/>
    <col min="10247" max="10247" width="5.625" customWidth="1"/>
    <col min="10248" max="10248" width="9.375" customWidth="1"/>
    <col min="10497" max="10497" width="5.625" customWidth="1"/>
    <col min="10498" max="10498" width="21.375" customWidth="1"/>
    <col min="10499" max="10499" width="16.25" customWidth="1"/>
    <col min="10500" max="10500" width="8.875" customWidth="1"/>
    <col min="10501" max="10501" width="16.375" customWidth="1"/>
    <col min="10502" max="10502" width="16.25" customWidth="1"/>
    <col min="10503" max="10503" width="5.625" customWidth="1"/>
    <col min="10504" max="10504" width="9.375" customWidth="1"/>
    <col min="10753" max="10753" width="5.625" customWidth="1"/>
    <col min="10754" max="10754" width="21.375" customWidth="1"/>
    <col min="10755" max="10755" width="16.25" customWidth="1"/>
    <col min="10756" max="10756" width="8.875" customWidth="1"/>
    <col min="10757" max="10757" width="16.375" customWidth="1"/>
    <col min="10758" max="10758" width="16.25" customWidth="1"/>
    <col min="10759" max="10759" width="5.625" customWidth="1"/>
    <col min="10760" max="10760" width="9.375" customWidth="1"/>
    <col min="11009" max="11009" width="5.625" customWidth="1"/>
    <col min="11010" max="11010" width="21.375" customWidth="1"/>
    <col min="11011" max="11011" width="16.25" customWidth="1"/>
    <col min="11012" max="11012" width="8.875" customWidth="1"/>
    <col min="11013" max="11013" width="16.375" customWidth="1"/>
    <col min="11014" max="11014" width="16.25" customWidth="1"/>
    <col min="11015" max="11015" width="5.625" customWidth="1"/>
    <col min="11016" max="11016" width="9.375" customWidth="1"/>
    <col min="11265" max="11265" width="5.625" customWidth="1"/>
    <col min="11266" max="11266" width="21.375" customWidth="1"/>
    <col min="11267" max="11267" width="16.25" customWidth="1"/>
    <col min="11268" max="11268" width="8.875" customWidth="1"/>
    <col min="11269" max="11269" width="16.375" customWidth="1"/>
    <col min="11270" max="11270" width="16.25" customWidth="1"/>
    <col min="11271" max="11271" width="5.625" customWidth="1"/>
    <col min="11272" max="11272" width="9.375" customWidth="1"/>
    <col min="11521" max="11521" width="5.625" customWidth="1"/>
    <col min="11522" max="11522" width="21.375" customWidth="1"/>
    <col min="11523" max="11523" width="16.25" customWidth="1"/>
    <col min="11524" max="11524" width="8.875" customWidth="1"/>
    <col min="11525" max="11525" width="16.375" customWidth="1"/>
    <col min="11526" max="11526" width="16.25" customWidth="1"/>
    <col min="11527" max="11527" width="5.625" customWidth="1"/>
    <col min="11528" max="11528" width="9.375" customWidth="1"/>
    <col min="11777" max="11777" width="5.625" customWidth="1"/>
    <col min="11778" max="11778" width="21.375" customWidth="1"/>
    <col min="11779" max="11779" width="16.25" customWidth="1"/>
    <col min="11780" max="11780" width="8.875" customWidth="1"/>
    <col min="11781" max="11781" width="16.375" customWidth="1"/>
    <col min="11782" max="11782" width="16.25" customWidth="1"/>
    <col min="11783" max="11783" width="5.625" customWidth="1"/>
    <col min="11784" max="11784" width="9.375" customWidth="1"/>
    <col min="12033" max="12033" width="5.625" customWidth="1"/>
    <col min="12034" max="12034" width="21.375" customWidth="1"/>
    <col min="12035" max="12035" width="16.25" customWidth="1"/>
    <col min="12036" max="12036" width="8.875" customWidth="1"/>
    <col min="12037" max="12037" width="16.375" customWidth="1"/>
    <col min="12038" max="12038" width="16.25" customWidth="1"/>
    <col min="12039" max="12039" width="5.625" customWidth="1"/>
    <col min="12040" max="12040" width="9.375" customWidth="1"/>
    <col min="12289" max="12289" width="5.625" customWidth="1"/>
    <col min="12290" max="12290" width="21.375" customWidth="1"/>
    <col min="12291" max="12291" width="16.25" customWidth="1"/>
    <col min="12292" max="12292" width="8.875" customWidth="1"/>
    <col min="12293" max="12293" width="16.375" customWidth="1"/>
    <col min="12294" max="12294" width="16.25" customWidth="1"/>
    <col min="12295" max="12295" width="5.625" customWidth="1"/>
    <col min="12296" max="12296" width="9.375" customWidth="1"/>
    <col min="12545" max="12545" width="5.625" customWidth="1"/>
    <col min="12546" max="12546" width="21.375" customWidth="1"/>
    <col min="12547" max="12547" width="16.25" customWidth="1"/>
    <col min="12548" max="12548" width="8.875" customWidth="1"/>
    <col min="12549" max="12549" width="16.375" customWidth="1"/>
    <col min="12550" max="12550" width="16.25" customWidth="1"/>
    <col min="12551" max="12551" width="5.625" customWidth="1"/>
    <col min="12552" max="12552" width="9.375" customWidth="1"/>
    <col min="12801" max="12801" width="5.625" customWidth="1"/>
    <col min="12802" max="12802" width="21.375" customWidth="1"/>
    <col min="12803" max="12803" width="16.25" customWidth="1"/>
    <col min="12804" max="12804" width="8.875" customWidth="1"/>
    <col min="12805" max="12805" width="16.375" customWidth="1"/>
    <col min="12806" max="12806" width="16.25" customWidth="1"/>
    <col min="12807" max="12807" width="5.625" customWidth="1"/>
    <col min="12808" max="12808" width="9.375" customWidth="1"/>
    <col min="13057" max="13057" width="5.625" customWidth="1"/>
    <col min="13058" max="13058" width="21.375" customWidth="1"/>
    <col min="13059" max="13059" width="16.25" customWidth="1"/>
    <col min="13060" max="13060" width="8.875" customWidth="1"/>
    <col min="13061" max="13061" width="16.375" customWidth="1"/>
    <col min="13062" max="13062" width="16.25" customWidth="1"/>
    <col min="13063" max="13063" width="5.625" customWidth="1"/>
    <col min="13064" max="13064" width="9.375" customWidth="1"/>
    <col min="13313" max="13313" width="5.625" customWidth="1"/>
    <col min="13314" max="13314" width="21.375" customWidth="1"/>
    <col min="13315" max="13315" width="16.25" customWidth="1"/>
    <col min="13316" max="13316" width="8.875" customWidth="1"/>
    <col min="13317" max="13317" width="16.375" customWidth="1"/>
    <col min="13318" max="13318" width="16.25" customWidth="1"/>
    <col min="13319" max="13319" width="5.625" customWidth="1"/>
    <col min="13320" max="13320" width="9.375" customWidth="1"/>
    <col min="13569" max="13569" width="5.625" customWidth="1"/>
    <col min="13570" max="13570" width="21.375" customWidth="1"/>
    <col min="13571" max="13571" width="16.25" customWidth="1"/>
    <col min="13572" max="13572" width="8.875" customWidth="1"/>
    <col min="13573" max="13573" width="16.375" customWidth="1"/>
    <col min="13574" max="13574" width="16.25" customWidth="1"/>
    <col min="13575" max="13575" width="5.625" customWidth="1"/>
    <col min="13576" max="13576" width="9.375" customWidth="1"/>
    <col min="13825" max="13825" width="5.625" customWidth="1"/>
    <col min="13826" max="13826" width="21.375" customWidth="1"/>
    <col min="13827" max="13827" width="16.25" customWidth="1"/>
    <col min="13828" max="13828" width="8.875" customWidth="1"/>
    <col min="13829" max="13829" width="16.375" customWidth="1"/>
    <col min="13830" max="13830" width="16.25" customWidth="1"/>
    <col min="13831" max="13831" width="5.625" customWidth="1"/>
    <col min="13832" max="13832" width="9.375" customWidth="1"/>
    <col min="14081" max="14081" width="5.625" customWidth="1"/>
    <col min="14082" max="14082" width="21.375" customWidth="1"/>
    <col min="14083" max="14083" width="16.25" customWidth="1"/>
    <col min="14084" max="14084" width="8.875" customWidth="1"/>
    <col min="14085" max="14085" width="16.375" customWidth="1"/>
    <col min="14086" max="14086" width="16.25" customWidth="1"/>
    <col min="14087" max="14087" width="5.625" customWidth="1"/>
    <col min="14088" max="14088" width="9.375" customWidth="1"/>
    <col min="14337" max="14337" width="5.625" customWidth="1"/>
    <col min="14338" max="14338" width="21.375" customWidth="1"/>
    <col min="14339" max="14339" width="16.25" customWidth="1"/>
    <col min="14340" max="14340" width="8.875" customWidth="1"/>
    <col min="14341" max="14341" width="16.375" customWidth="1"/>
    <col min="14342" max="14342" width="16.25" customWidth="1"/>
    <col min="14343" max="14343" width="5.625" customWidth="1"/>
    <col min="14344" max="14344" width="9.375" customWidth="1"/>
    <col min="14593" max="14593" width="5.625" customWidth="1"/>
    <col min="14594" max="14594" width="21.375" customWidth="1"/>
    <col min="14595" max="14595" width="16.25" customWidth="1"/>
    <col min="14596" max="14596" width="8.875" customWidth="1"/>
    <col min="14597" max="14597" width="16.375" customWidth="1"/>
    <col min="14598" max="14598" width="16.25" customWidth="1"/>
    <col min="14599" max="14599" width="5.625" customWidth="1"/>
    <col min="14600" max="14600" width="9.375" customWidth="1"/>
    <col min="14849" max="14849" width="5.625" customWidth="1"/>
    <col min="14850" max="14850" width="21.375" customWidth="1"/>
    <col min="14851" max="14851" width="16.25" customWidth="1"/>
    <col min="14852" max="14852" width="8.875" customWidth="1"/>
    <col min="14853" max="14853" width="16.375" customWidth="1"/>
    <col min="14854" max="14854" width="16.25" customWidth="1"/>
    <col min="14855" max="14855" width="5.625" customWidth="1"/>
    <col min="14856" max="14856" width="9.375" customWidth="1"/>
    <col min="15105" max="15105" width="5.625" customWidth="1"/>
    <col min="15106" max="15106" width="21.375" customWidth="1"/>
    <col min="15107" max="15107" width="16.25" customWidth="1"/>
    <col min="15108" max="15108" width="8.875" customWidth="1"/>
    <col min="15109" max="15109" width="16.375" customWidth="1"/>
    <col min="15110" max="15110" width="16.25" customWidth="1"/>
    <col min="15111" max="15111" width="5.625" customWidth="1"/>
    <col min="15112" max="15112" width="9.375" customWidth="1"/>
    <col min="15361" max="15361" width="5.625" customWidth="1"/>
    <col min="15362" max="15362" width="21.375" customWidth="1"/>
    <col min="15363" max="15363" width="16.25" customWidth="1"/>
    <col min="15364" max="15364" width="8.875" customWidth="1"/>
    <col min="15365" max="15365" width="16.375" customWidth="1"/>
    <col min="15366" max="15366" width="16.25" customWidth="1"/>
    <col min="15367" max="15367" width="5.625" customWidth="1"/>
    <col min="15368" max="15368" width="9.375" customWidth="1"/>
    <col min="15617" max="15617" width="5.625" customWidth="1"/>
    <col min="15618" max="15618" width="21.375" customWidth="1"/>
    <col min="15619" max="15619" width="16.25" customWidth="1"/>
    <col min="15620" max="15620" width="8.875" customWidth="1"/>
    <col min="15621" max="15621" width="16.375" customWidth="1"/>
    <col min="15622" max="15622" width="16.25" customWidth="1"/>
    <col min="15623" max="15623" width="5.625" customWidth="1"/>
    <col min="15624" max="15624" width="9.375" customWidth="1"/>
    <col min="15873" max="15873" width="5.625" customWidth="1"/>
    <col min="15874" max="15874" width="21.375" customWidth="1"/>
    <col min="15875" max="15875" width="16.25" customWidth="1"/>
    <col min="15876" max="15876" width="8.875" customWidth="1"/>
    <col min="15877" max="15877" width="16.375" customWidth="1"/>
    <col min="15878" max="15878" width="16.25" customWidth="1"/>
    <col min="15879" max="15879" width="5.625" customWidth="1"/>
    <col min="15880" max="15880" width="9.375" customWidth="1"/>
    <col min="16129" max="16129" width="5.625" customWidth="1"/>
    <col min="16130" max="16130" width="21.375" customWidth="1"/>
    <col min="16131" max="16131" width="16.25" customWidth="1"/>
    <col min="16132" max="16132" width="8.875" customWidth="1"/>
    <col min="16133" max="16133" width="16.375" customWidth="1"/>
    <col min="16134" max="16134" width="16.25" customWidth="1"/>
    <col min="16135" max="16135" width="5.625" customWidth="1"/>
    <col min="16136" max="16136" width="9.375" customWidth="1"/>
  </cols>
  <sheetData>
    <row r="1" spans="2:6" s="1" customFormat="1"/>
    <row r="2" spans="2:6" s="1" customFormat="1">
      <c r="D2" s="15"/>
      <c r="E2" s="3"/>
      <c r="F2" s="3"/>
    </row>
    <row r="3" spans="2:6" ht="14.25" thickBot="1">
      <c r="B3" s="123" t="s">
        <v>592</v>
      </c>
      <c r="D3" s="11"/>
      <c r="E3" s="2"/>
      <c r="F3" s="271"/>
    </row>
    <row r="4" spans="2:6">
      <c r="B4" s="27" t="s">
        <v>268</v>
      </c>
      <c r="C4" s="17"/>
      <c r="D4" s="17"/>
      <c r="E4" s="17"/>
      <c r="F4" s="18"/>
    </row>
    <row r="5" spans="2:6">
      <c r="B5" s="19" t="s">
        <v>3</v>
      </c>
      <c r="C5" s="20" t="s">
        <v>0</v>
      </c>
      <c r="D5" s="20" t="s">
        <v>1</v>
      </c>
      <c r="E5" s="20" t="s">
        <v>7</v>
      </c>
      <c r="F5" s="21" t="s">
        <v>2</v>
      </c>
    </row>
    <row r="6" spans="2:6" ht="33" customHeight="1">
      <c r="B6" s="28"/>
      <c r="C6" s="24"/>
      <c r="D6" s="20"/>
      <c r="E6" s="250"/>
      <c r="F6" s="22"/>
    </row>
    <row r="7" spans="2:6" ht="33" customHeight="1">
      <c r="B7" s="28"/>
      <c r="C7" s="24"/>
      <c r="D7" s="20"/>
      <c r="E7" s="250"/>
      <c r="F7" s="22"/>
    </row>
    <row r="8" spans="2:6" ht="33" customHeight="1">
      <c r="B8" s="28"/>
      <c r="C8" s="24"/>
      <c r="D8" s="20"/>
      <c r="E8" s="250"/>
      <c r="F8" s="22"/>
    </row>
    <row r="9" spans="2:6" ht="33" customHeight="1">
      <c r="B9" s="28"/>
      <c r="C9" s="24"/>
      <c r="D9" s="20"/>
      <c r="E9" s="250"/>
      <c r="F9" s="22"/>
    </row>
    <row r="10" spans="2:6" ht="33" customHeight="1">
      <c r="B10" s="28"/>
      <c r="C10" s="24"/>
      <c r="D10" s="20"/>
      <c r="E10" s="250"/>
      <c r="F10" s="22"/>
    </row>
    <row r="11" spans="2:6" ht="33" customHeight="1">
      <c r="B11" s="29"/>
      <c r="C11" s="24"/>
      <c r="D11" s="24"/>
      <c r="E11" s="250"/>
      <c r="F11" s="22"/>
    </row>
    <row r="12" spans="2:6" ht="33" customHeight="1">
      <c r="B12" s="23"/>
      <c r="C12" s="24"/>
      <c r="D12" s="24"/>
      <c r="E12" s="250"/>
      <c r="F12" s="22"/>
    </row>
    <row r="13" spans="2:6" ht="33" customHeight="1">
      <c r="B13" s="19"/>
      <c r="C13" s="24"/>
      <c r="D13" s="24"/>
      <c r="E13" s="250"/>
      <c r="F13" s="22"/>
    </row>
    <row r="14" spans="2:6" ht="33" customHeight="1">
      <c r="B14" s="23"/>
      <c r="C14" s="24"/>
      <c r="D14" s="24"/>
      <c r="E14" s="250"/>
      <c r="F14" s="22"/>
    </row>
    <row r="15" spans="2:6" ht="33" customHeight="1">
      <c r="B15" s="23"/>
      <c r="C15" s="24"/>
      <c r="D15" s="24"/>
      <c r="E15" s="250"/>
      <c r="F15" s="22"/>
    </row>
    <row r="16" spans="2:6" ht="33" customHeight="1">
      <c r="B16" s="23"/>
      <c r="C16" s="24"/>
      <c r="D16" s="24"/>
      <c r="E16" s="250"/>
      <c r="F16" s="22"/>
    </row>
    <row r="17" spans="1:7" ht="33" customHeight="1">
      <c r="B17" s="23"/>
      <c r="C17" s="24"/>
      <c r="D17" s="24"/>
      <c r="E17" s="250"/>
      <c r="F17" s="22"/>
    </row>
    <row r="18" spans="1:7" ht="33" customHeight="1">
      <c r="B18" s="23"/>
      <c r="C18" s="24"/>
      <c r="D18" s="24"/>
      <c r="E18" s="250"/>
      <c r="F18" s="22"/>
    </row>
    <row r="19" spans="1:7" ht="33" customHeight="1">
      <c r="B19" s="23"/>
      <c r="C19" s="24"/>
      <c r="D19" s="24"/>
      <c r="E19" s="250"/>
      <c r="F19" s="22"/>
    </row>
    <row r="20" spans="1:7" ht="33" customHeight="1">
      <c r="B20" s="23"/>
      <c r="C20" s="24"/>
      <c r="D20" s="24"/>
      <c r="E20" s="866"/>
      <c r="F20" s="22"/>
    </row>
    <row r="21" spans="1:7" ht="33" customHeight="1">
      <c r="B21" s="23"/>
      <c r="C21" s="24"/>
      <c r="D21" s="24"/>
      <c r="E21" s="866"/>
      <c r="F21" s="22"/>
    </row>
    <row r="22" spans="1:7" ht="33" customHeight="1">
      <c r="B22" s="23"/>
      <c r="C22" s="24"/>
      <c r="D22" s="24"/>
      <c r="E22" s="866"/>
      <c r="F22" s="22"/>
    </row>
    <row r="23" spans="1:7" ht="33" customHeight="1">
      <c r="B23" s="23"/>
      <c r="C23" s="24"/>
      <c r="D23" s="24"/>
      <c r="E23" s="866"/>
      <c r="F23" s="22"/>
    </row>
    <row r="24" spans="1:7" ht="33" customHeight="1">
      <c r="B24" s="23"/>
      <c r="C24" s="24"/>
      <c r="D24" s="24"/>
      <c r="E24" s="866"/>
      <c r="F24" s="22"/>
    </row>
    <row r="25" spans="1:7" ht="33" customHeight="1" thickBot="1">
      <c r="B25" s="319"/>
      <c r="C25" s="320"/>
      <c r="D25" s="320"/>
      <c r="E25" s="326"/>
      <c r="F25" s="321"/>
    </row>
    <row r="26" spans="1:7" ht="33" customHeight="1" thickTop="1" thickBot="1">
      <c r="B26" s="324" t="s">
        <v>803</v>
      </c>
      <c r="C26" s="322"/>
      <c r="D26" s="322"/>
      <c r="E26" s="325"/>
      <c r="F26" s="323"/>
    </row>
    <row r="27" spans="1:7">
      <c r="F27" s="9"/>
    </row>
    <row r="29" spans="1:7" s="12" customFormat="1" ht="18.75">
      <c r="A29" s="1135" t="s">
        <v>813</v>
      </c>
      <c r="B29" s="1135"/>
      <c r="C29" s="1135"/>
      <c r="D29" s="1135"/>
      <c r="E29" s="1135"/>
      <c r="F29" s="1135"/>
      <c r="G29" s="1135"/>
    </row>
    <row r="30" spans="1:7">
      <c r="F30" s="384" t="str">
        <f>様式7!$F$4</f>
        <v>○○○○○○○○○○○ＥＳＣＯ事業</v>
      </c>
    </row>
  </sheetData>
  <mergeCells count="1">
    <mergeCell ref="A29:G29"/>
  </mergeCells>
  <phoneticPr fontId="5"/>
  <pageMargins left="0.90551181102362199" right="0.51181102362204722" top="0.74803149606299213" bottom="0.74803149606299213" header="0.31496062992125984" footer="0.31496062992125984"/>
  <pageSetup paperSize="9" scale="97"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H29"/>
  <sheetViews>
    <sheetView view="pageBreakPreview" zoomScaleNormal="100" zoomScaleSheetLayoutView="100" workbookViewId="0">
      <selection activeCell="A29" sqref="A29"/>
    </sheetView>
  </sheetViews>
  <sheetFormatPr defaultRowHeight="13.5"/>
  <cols>
    <col min="1" max="1" width="5.625" customWidth="1"/>
    <col min="2" max="2" width="21.375" customWidth="1"/>
    <col min="3" max="3" width="14.125" customWidth="1"/>
    <col min="4" max="4" width="8.875" customWidth="1"/>
    <col min="5" max="5" width="5.625" customWidth="1"/>
    <col min="6" max="6" width="14.75" customWidth="1"/>
    <col min="7" max="7" width="13.25" customWidth="1"/>
    <col min="8" max="8" width="5.625" customWidth="1"/>
    <col min="9" max="9" width="9.375" customWidth="1"/>
    <col min="257" max="257" width="5.625" customWidth="1"/>
    <col min="258" max="258" width="21.375" customWidth="1"/>
    <col min="259" max="259" width="14.125" customWidth="1"/>
    <col min="260" max="260" width="8.875" customWidth="1"/>
    <col min="261" max="261" width="5.625" customWidth="1"/>
    <col min="262" max="262" width="14.75" customWidth="1"/>
    <col min="263" max="263" width="13.25" customWidth="1"/>
    <col min="264" max="264" width="5.625" customWidth="1"/>
    <col min="265" max="265" width="9.375" customWidth="1"/>
    <col min="513" max="513" width="5.625" customWidth="1"/>
    <col min="514" max="514" width="21.375" customWidth="1"/>
    <col min="515" max="515" width="14.125" customWidth="1"/>
    <col min="516" max="516" width="8.875" customWidth="1"/>
    <col min="517" max="517" width="5.625" customWidth="1"/>
    <col min="518" max="518" width="14.75" customWidth="1"/>
    <col min="519" max="519" width="13.25" customWidth="1"/>
    <col min="520" max="520" width="5.625" customWidth="1"/>
    <col min="521" max="521" width="9.375" customWidth="1"/>
    <col min="769" max="769" width="5.625" customWidth="1"/>
    <col min="770" max="770" width="21.375" customWidth="1"/>
    <col min="771" max="771" width="14.125" customWidth="1"/>
    <col min="772" max="772" width="8.875" customWidth="1"/>
    <col min="773" max="773" width="5.625" customWidth="1"/>
    <col min="774" max="774" width="14.75" customWidth="1"/>
    <col min="775" max="775" width="13.25" customWidth="1"/>
    <col min="776" max="776" width="5.625" customWidth="1"/>
    <col min="777" max="777" width="9.375" customWidth="1"/>
    <col min="1025" max="1025" width="5.625" customWidth="1"/>
    <col min="1026" max="1026" width="21.375" customWidth="1"/>
    <col min="1027" max="1027" width="14.125" customWidth="1"/>
    <col min="1028" max="1028" width="8.875" customWidth="1"/>
    <col min="1029" max="1029" width="5.625" customWidth="1"/>
    <col min="1030" max="1030" width="14.75" customWidth="1"/>
    <col min="1031" max="1031" width="13.25" customWidth="1"/>
    <col min="1032" max="1032" width="5.625" customWidth="1"/>
    <col min="1033" max="1033" width="9.375" customWidth="1"/>
    <col min="1281" max="1281" width="5.625" customWidth="1"/>
    <col min="1282" max="1282" width="21.375" customWidth="1"/>
    <col min="1283" max="1283" width="14.125" customWidth="1"/>
    <col min="1284" max="1284" width="8.875" customWidth="1"/>
    <col min="1285" max="1285" width="5.625" customWidth="1"/>
    <col min="1286" max="1286" width="14.75" customWidth="1"/>
    <col min="1287" max="1287" width="13.25" customWidth="1"/>
    <col min="1288" max="1288" width="5.625" customWidth="1"/>
    <col min="1289" max="1289" width="9.375" customWidth="1"/>
    <col min="1537" max="1537" width="5.625" customWidth="1"/>
    <col min="1538" max="1538" width="21.375" customWidth="1"/>
    <col min="1539" max="1539" width="14.125" customWidth="1"/>
    <col min="1540" max="1540" width="8.875" customWidth="1"/>
    <col min="1541" max="1541" width="5.625" customWidth="1"/>
    <col min="1542" max="1542" width="14.75" customWidth="1"/>
    <col min="1543" max="1543" width="13.25" customWidth="1"/>
    <col min="1544" max="1544" width="5.625" customWidth="1"/>
    <col min="1545" max="1545" width="9.375" customWidth="1"/>
    <col min="1793" max="1793" width="5.625" customWidth="1"/>
    <col min="1794" max="1794" width="21.375" customWidth="1"/>
    <col min="1795" max="1795" width="14.125" customWidth="1"/>
    <col min="1796" max="1796" width="8.875" customWidth="1"/>
    <col min="1797" max="1797" width="5.625" customWidth="1"/>
    <col min="1798" max="1798" width="14.75" customWidth="1"/>
    <col min="1799" max="1799" width="13.25" customWidth="1"/>
    <col min="1800" max="1800" width="5.625" customWidth="1"/>
    <col min="1801" max="1801" width="9.375" customWidth="1"/>
    <col min="2049" max="2049" width="5.625" customWidth="1"/>
    <col min="2050" max="2050" width="21.375" customWidth="1"/>
    <col min="2051" max="2051" width="14.125" customWidth="1"/>
    <col min="2052" max="2052" width="8.875" customWidth="1"/>
    <col min="2053" max="2053" width="5.625" customWidth="1"/>
    <col min="2054" max="2054" width="14.75" customWidth="1"/>
    <col min="2055" max="2055" width="13.25" customWidth="1"/>
    <col min="2056" max="2056" width="5.625" customWidth="1"/>
    <col min="2057" max="2057" width="9.375" customWidth="1"/>
    <col min="2305" max="2305" width="5.625" customWidth="1"/>
    <col min="2306" max="2306" width="21.375" customWidth="1"/>
    <col min="2307" max="2307" width="14.125" customWidth="1"/>
    <col min="2308" max="2308" width="8.875" customWidth="1"/>
    <col min="2309" max="2309" width="5.625" customWidth="1"/>
    <col min="2310" max="2310" width="14.75" customWidth="1"/>
    <col min="2311" max="2311" width="13.25" customWidth="1"/>
    <col min="2312" max="2312" width="5.625" customWidth="1"/>
    <col min="2313" max="2313" width="9.375" customWidth="1"/>
    <col min="2561" max="2561" width="5.625" customWidth="1"/>
    <col min="2562" max="2562" width="21.375" customWidth="1"/>
    <col min="2563" max="2563" width="14.125" customWidth="1"/>
    <col min="2564" max="2564" width="8.875" customWidth="1"/>
    <col min="2565" max="2565" width="5.625" customWidth="1"/>
    <col min="2566" max="2566" width="14.75" customWidth="1"/>
    <col min="2567" max="2567" width="13.25" customWidth="1"/>
    <col min="2568" max="2568" width="5.625" customWidth="1"/>
    <col min="2569" max="2569" width="9.375" customWidth="1"/>
    <col min="2817" max="2817" width="5.625" customWidth="1"/>
    <col min="2818" max="2818" width="21.375" customWidth="1"/>
    <col min="2819" max="2819" width="14.125" customWidth="1"/>
    <col min="2820" max="2820" width="8.875" customWidth="1"/>
    <col min="2821" max="2821" width="5.625" customWidth="1"/>
    <col min="2822" max="2822" width="14.75" customWidth="1"/>
    <col min="2823" max="2823" width="13.25" customWidth="1"/>
    <col min="2824" max="2824" width="5.625" customWidth="1"/>
    <col min="2825" max="2825" width="9.375" customWidth="1"/>
    <col min="3073" max="3073" width="5.625" customWidth="1"/>
    <col min="3074" max="3074" width="21.375" customWidth="1"/>
    <col min="3075" max="3075" width="14.125" customWidth="1"/>
    <col min="3076" max="3076" width="8.875" customWidth="1"/>
    <col min="3077" max="3077" width="5.625" customWidth="1"/>
    <col min="3078" max="3078" width="14.75" customWidth="1"/>
    <col min="3079" max="3079" width="13.25" customWidth="1"/>
    <col min="3080" max="3080" width="5.625" customWidth="1"/>
    <col min="3081" max="3081" width="9.375" customWidth="1"/>
    <col min="3329" max="3329" width="5.625" customWidth="1"/>
    <col min="3330" max="3330" width="21.375" customWidth="1"/>
    <col min="3331" max="3331" width="14.125" customWidth="1"/>
    <col min="3332" max="3332" width="8.875" customWidth="1"/>
    <col min="3333" max="3333" width="5.625" customWidth="1"/>
    <col min="3334" max="3334" width="14.75" customWidth="1"/>
    <col min="3335" max="3335" width="13.25" customWidth="1"/>
    <col min="3336" max="3336" width="5.625" customWidth="1"/>
    <col min="3337" max="3337" width="9.375" customWidth="1"/>
    <col min="3585" max="3585" width="5.625" customWidth="1"/>
    <col min="3586" max="3586" width="21.375" customWidth="1"/>
    <col min="3587" max="3587" width="14.125" customWidth="1"/>
    <col min="3588" max="3588" width="8.875" customWidth="1"/>
    <col min="3589" max="3589" width="5.625" customWidth="1"/>
    <col min="3590" max="3590" width="14.75" customWidth="1"/>
    <col min="3591" max="3591" width="13.25" customWidth="1"/>
    <col min="3592" max="3592" width="5.625" customWidth="1"/>
    <col min="3593" max="3593" width="9.375" customWidth="1"/>
    <col min="3841" max="3841" width="5.625" customWidth="1"/>
    <col min="3842" max="3842" width="21.375" customWidth="1"/>
    <col min="3843" max="3843" width="14.125" customWidth="1"/>
    <col min="3844" max="3844" width="8.875" customWidth="1"/>
    <col min="3845" max="3845" width="5.625" customWidth="1"/>
    <col min="3846" max="3846" width="14.75" customWidth="1"/>
    <col min="3847" max="3847" width="13.25" customWidth="1"/>
    <col min="3848" max="3848" width="5.625" customWidth="1"/>
    <col min="3849" max="3849" width="9.375" customWidth="1"/>
    <col min="4097" max="4097" width="5.625" customWidth="1"/>
    <col min="4098" max="4098" width="21.375" customWidth="1"/>
    <col min="4099" max="4099" width="14.125" customWidth="1"/>
    <col min="4100" max="4100" width="8.875" customWidth="1"/>
    <col min="4101" max="4101" width="5.625" customWidth="1"/>
    <col min="4102" max="4102" width="14.75" customWidth="1"/>
    <col min="4103" max="4103" width="13.25" customWidth="1"/>
    <col min="4104" max="4104" width="5.625" customWidth="1"/>
    <col min="4105" max="4105" width="9.375" customWidth="1"/>
    <col min="4353" max="4353" width="5.625" customWidth="1"/>
    <col min="4354" max="4354" width="21.375" customWidth="1"/>
    <col min="4355" max="4355" width="14.125" customWidth="1"/>
    <col min="4356" max="4356" width="8.875" customWidth="1"/>
    <col min="4357" max="4357" width="5.625" customWidth="1"/>
    <col min="4358" max="4358" width="14.75" customWidth="1"/>
    <col min="4359" max="4359" width="13.25" customWidth="1"/>
    <col min="4360" max="4360" width="5.625" customWidth="1"/>
    <col min="4361" max="4361" width="9.375" customWidth="1"/>
    <col min="4609" max="4609" width="5.625" customWidth="1"/>
    <col min="4610" max="4610" width="21.375" customWidth="1"/>
    <col min="4611" max="4611" width="14.125" customWidth="1"/>
    <col min="4612" max="4612" width="8.875" customWidth="1"/>
    <col min="4613" max="4613" width="5.625" customWidth="1"/>
    <col min="4614" max="4614" width="14.75" customWidth="1"/>
    <col min="4615" max="4615" width="13.25" customWidth="1"/>
    <col min="4616" max="4616" width="5.625" customWidth="1"/>
    <col min="4617" max="4617" width="9.375" customWidth="1"/>
    <col min="4865" max="4865" width="5.625" customWidth="1"/>
    <col min="4866" max="4866" width="21.375" customWidth="1"/>
    <col min="4867" max="4867" width="14.125" customWidth="1"/>
    <col min="4868" max="4868" width="8.875" customWidth="1"/>
    <col min="4869" max="4869" width="5.625" customWidth="1"/>
    <col min="4870" max="4870" width="14.75" customWidth="1"/>
    <col min="4871" max="4871" width="13.25" customWidth="1"/>
    <col min="4872" max="4872" width="5.625" customWidth="1"/>
    <col min="4873" max="4873" width="9.375" customWidth="1"/>
    <col min="5121" max="5121" width="5.625" customWidth="1"/>
    <col min="5122" max="5122" width="21.375" customWidth="1"/>
    <col min="5123" max="5123" width="14.125" customWidth="1"/>
    <col min="5124" max="5124" width="8.875" customWidth="1"/>
    <col min="5125" max="5125" width="5.625" customWidth="1"/>
    <col min="5126" max="5126" width="14.75" customWidth="1"/>
    <col min="5127" max="5127" width="13.25" customWidth="1"/>
    <col min="5128" max="5128" width="5.625" customWidth="1"/>
    <col min="5129" max="5129" width="9.375" customWidth="1"/>
    <col min="5377" max="5377" width="5.625" customWidth="1"/>
    <col min="5378" max="5378" width="21.375" customWidth="1"/>
    <col min="5379" max="5379" width="14.125" customWidth="1"/>
    <col min="5380" max="5380" width="8.875" customWidth="1"/>
    <col min="5381" max="5381" width="5.625" customWidth="1"/>
    <col min="5382" max="5382" width="14.75" customWidth="1"/>
    <col min="5383" max="5383" width="13.25" customWidth="1"/>
    <col min="5384" max="5384" width="5.625" customWidth="1"/>
    <col min="5385" max="5385" width="9.375" customWidth="1"/>
    <col min="5633" max="5633" width="5.625" customWidth="1"/>
    <col min="5634" max="5634" width="21.375" customWidth="1"/>
    <col min="5635" max="5635" width="14.125" customWidth="1"/>
    <col min="5636" max="5636" width="8.875" customWidth="1"/>
    <col min="5637" max="5637" width="5.625" customWidth="1"/>
    <col min="5638" max="5638" width="14.75" customWidth="1"/>
    <col min="5639" max="5639" width="13.25" customWidth="1"/>
    <col min="5640" max="5640" width="5.625" customWidth="1"/>
    <col min="5641" max="5641" width="9.375" customWidth="1"/>
    <col min="5889" max="5889" width="5.625" customWidth="1"/>
    <col min="5890" max="5890" width="21.375" customWidth="1"/>
    <col min="5891" max="5891" width="14.125" customWidth="1"/>
    <col min="5892" max="5892" width="8.875" customWidth="1"/>
    <col min="5893" max="5893" width="5.625" customWidth="1"/>
    <col min="5894" max="5894" width="14.75" customWidth="1"/>
    <col min="5895" max="5895" width="13.25" customWidth="1"/>
    <col min="5896" max="5896" width="5.625" customWidth="1"/>
    <col min="5897" max="5897" width="9.375" customWidth="1"/>
    <col min="6145" max="6145" width="5.625" customWidth="1"/>
    <col min="6146" max="6146" width="21.375" customWidth="1"/>
    <col min="6147" max="6147" width="14.125" customWidth="1"/>
    <col min="6148" max="6148" width="8.875" customWidth="1"/>
    <col min="6149" max="6149" width="5.625" customWidth="1"/>
    <col min="6150" max="6150" width="14.75" customWidth="1"/>
    <col min="6151" max="6151" width="13.25" customWidth="1"/>
    <col min="6152" max="6152" width="5.625" customWidth="1"/>
    <col min="6153" max="6153" width="9.375" customWidth="1"/>
    <col min="6401" max="6401" width="5.625" customWidth="1"/>
    <col min="6402" max="6402" width="21.375" customWidth="1"/>
    <col min="6403" max="6403" width="14.125" customWidth="1"/>
    <col min="6404" max="6404" width="8.875" customWidth="1"/>
    <col min="6405" max="6405" width="5.625" customWidth="1"/>
    <col min="6406" max="6406" width="14.75" customWidth="1"/>
    <col min="6407" max="6407" width="13.25" customWidth="1"/>
    <col min="6408" max="6408" width="5.625" customWidth="1"/>
    <col min="6409" max="6409" width="9.375" customWidth="1"/>
    <col min="6657" max="6657" width="5.625" customWidth="1"/>
    <col min="6658" max="6658" width="21.375" customWidth="1"/>
    <col min="6659" max="6659" width="14.125" customWidth="1"/>
    <col min="6660" max="6660" width="8.875" customWidth="1"/>
    <col min="6661" max="6661" width="5.625" customWidth="1"/>
    <col min="6662" max="6662" width="14.75" customWidth="1"/>
    <col min="6663" max="6663" width="13.25" customWidth="1"/>
    <col min="6664" max="6664" width="5.625" customWidth="1"/>
    <col min="6665" max="6665" width="9.375" customWidth="1"/>
    <col min="6913" max="6913" width="5.625" customWidth="1"/>
    <col min="6914" max="6914" width="21.375" customWidth="1"/>
    <col min="6915" max="6915" width="14.125" customWidth="1"/>
    <col min="6916" max="6916" width="8.875" customWidth="1"/>
    <col min="6917" max="6917" width="5.625" customWidth="1"/>
    <col min="6918" max="6918" width="14.75" customWidth="1"/>
    <col min="6919" max="6919" width="13.25" customWidth="1"/>
    <col min="6920" max="6920" width="5.625" customWidth="1"/>
    <col min="6921" max="6921" width="9.375" customWidth="1"/>
    <col min="7169" max="7169" width="5.625" customWidth="1"/>
    <col min="7170" max="7170" width="21.375" customWidth="1"/>
    <col min="7171" max="7171" width="14.125" customWidth="1"/>
    <col min="7172" max="7172" width="8.875" customWidth="1"/>
    <col min="7173" max="7173" width="5.625" customWidth="1"/>
    <col min="7174" max="7174" width="14.75" customWidth="1"/>
    <col min="7175" max="7175" width="13.25" customWidth="1"/>
    <col min="7176" max="7176" width="5.625" customWidth="1"/>
    <col min="7177" max="7177" width="9.375" customWidth="1"/>
    <col min="7425" max="7425" width="5.625" customWidth="1"/>
    <col min="7426" max="7426" width="21.375" customWidth="1"/>
    <col min="7427" max="7427" width="14.125" customWidth="1"/>
    <col min="7428" max="7428" width="8.875" customWidth="1"/>
    <col min="7429" max="7429" width="5.625" customWidth="1"/>
    <col min="7430" max="7430" width="14.75" customWidth="1"/>
    <col min="7431" max="7431" width="13.25" customWidth="1"/>
    <col min="7432" max="7432" width="5.625" customWidth="1"/>
    <col min="7433" max="7433" width="9.375" customWidth="1"/>
    <col min="7681" max="7681" width="5.625" customWidth="1"/>
    <col min="7682" max="7682" width="21.375" customWidth="1"/>
    <col min="7683" max="7683" width="14.125" customWidth="1"/>
    <col min="7684" max="7684" width="8.875" customWidth="1"/>
    <col min="7685" max="7685" width="5.625" customWidth="1"/>
    <col min="7686" max="7686" width="14.75" customWidth="1"/>
    <col min="7687" max="7687" width="13.25" customWidth="1"/>
    <col min="7688" max="7688" width="5.625" customWidth="1"/>
    <col min="7689" max="7689" width="9.375" customWidth="1"/>
    <col min="7937" max="7937" width="5.625" customWidth="1"/>
    <col min="7938" max="7938" width="21.375" customWidth="1"/>
    <col min="7939" max="7939" width="14.125" customWidth="1"/>
    <col min="7940" max="7940" width="8.875" customWidth="1"/>
    <col min="7941" max="7941" width="5.625" customWidth="1"/>
    <col min="7942" max="7942" width="14.75" customWidth="1"/>
    <col min="7943" max="7943" width="13.25" customWidth="1"/>
    <col min="7944" max="7944" width="5.625" customWidth="1"/>
    <col min="7945" max="7945" width="9.375" customWidth="1"/>
    <col min="8193" max="8193" width="5.625" customWidth="1"/>
    <col min="8194" max="8194" width="21.375" customWidth="1"/>
    <col min="8195" max="8195" width="14.125" customWidth="1"/>
    <col min="8196" max="8196" width="8.875" customWidth="1"/>
    <col min="8197" max="8197" width="5.625" customWidth="1"/>
    <col min="8198" max="8198" width="14.75" customWidth="1"/>
    <col min="8199" max="8199" width="13.25" customWidth="1"/>
    <col min="8200" max="8200" width="5.625" customWidth="1"/>
    <col min="8201" max="8201" width="9.375" customWidth="1"/>
    <col min="8449" max="8449" width="5.625" customWidth="1"/>
    <col min="8450" max="8450" width="21.375" customWidth="1"/>
    <col min="8451" max="8451" width="14.125" customWidth="1"/>
    <col min="8452" max="8452" width="8.875" customWidth="1"/>
    <col min="8453" max="8453" width="5.625" customWidth="1"/>
    <col min="8454" max="8454" width="14.75" customWidth="1"/>
    <col min="8455" max="8455" width="13.25" customWidth="1"/>
    <col min="8456" max="8456" width="5.625" customWidth="1"/>
    <col min="8457" max="8457" width="9.375" customWidth="1"/>
    <col min="8705" max="8705" width="5.625" customWidth="1"/>
    <col min="8706" max="8706" width="21.375" customWidth="1"/>
    <col min="8707" max="8707" width="14.125" customWidth="1"/>
    <col min="8708" max="8708" width="8.875" customWidth="1"/>
    <col min="8709" max="8709" width="5.625" customWidth="1"/>
    <col min="8710" max="8710" width="14.75" customWidth="1"/>
    <col min="8711" max="8711" width="13.25" customWidth="1"/>
    <col min="8712" max="8712" width="5.625" customWidth="1"/>
    <col min="8713" max="8713" width="9.375" customWidth="1"/>
    <col min="8961" max="8961" width="5.625" customWidth="1"/>
    <col min="8962" max="8962" width="21.375" customWidth="1"/>
    <col min="8963" max="8963" width="14.125" customWidth="1"/>
    <col min="8964" max="8964" width="8.875" customWidth="1"/>
    <col min="8965" max="8965" width="5.625" customWidth="1"/>
    <col min="8966" max="8966" width="14.75" customWidth="1"/>
    <col min="8967" max="8967" width="13.25" customWidth="1"/>
    <col min="8968" max="8968" width="5.625" customWidth="1"/>
    <col min="8969" max="8969" width="9.375" customWidth="1"/>
    <col min="9217" max="9217" width="5.625" customWidth="1"/>
    <col min="9218" max="9218" width="21.375" customWidth="1"/>
    <col min="9219" max="9219" width="14.125" customWidth="1"/>
    <col min="9220" max="9220" width="8.875" customWidth="1"/>
    <col min="9221" max="9221" width="5.625" customWidth="1"/>
    <col min="9222" max="9222" width="14.75" customWidth="1"/>
    <col min="9223" max="9223" width="13.25" customWidth="1"/>
    <col min="9224" max="9224" width="5.625" customWidth="1"/>
    <col min="9225" max="9225" width="9.375" customWidth="1"/>
    <col min="9473" max="9473" width="5.625" customWidth="1"/>
    <col min="9474" max="9474" width="21.375" customWidth="1"/>
    <col min="9475" max="9475" width="14.125" customWidth="1"/>
    <col min="9476" max="9476" width="8.875" customWidth="1"/>
    <col min="9477" max="9477" width="5.625" customWidth="1"/>
    <col min="9478" max="9478" width="14.75" customWidth="1"/>
    <col min="9479" max="9479" width="13.25" customWidth="1"/>
    <col min="9480" max="9480" width="5.625" customWidth="1"/>
    <col min="9481" max="9481" width="9.375" customWidth="1"/>
    <col min="9729" max="9729" width="5.625" customWidth="1"/>
    <col min="9730" max="9730" width="21.375" customWidth="1"/>
    <col min="9731" max="9731" width="14.125" customWidth="1"/>
    <col min="9732" max="9732" width="8.875" customWidth="1"/>
    <col min="9733" max="9733" width="5.625" customWidth="1"/>
    <col min="9734" max="9734" width="14.75" customWidth="1"/>
    <col min="9735" max="9735" width="13.25" customWidth="1"/>
    <col min="9736" max="9736" width="5.625" customWidth="1"/>
    <col min="9737" max="9737" width="9.375" customWidth="1"/>
    <col min="9985" max="9985" width="5.625" customWidth="1"/>
    <col min="9986" max="9986" width="21.375" customWidth="1"/>
    <col min="9987" max="9987" width="14.125" customWidth="1"/>
    <col min="9988" max="9988" width="8.875" customWidth="1"/>
    <col min="9989" max="9989" width="5.625" customWidth="1"/>
    <col min="9990" max="9990" width="14.75" customWidth="1"/>
    <col min="9991" max="9991" width="13.25" customWidth="1"/>
    <col min="9992" max="9992" width="5.625" customWidth="1"/>
    <col min="9993" max="9993" width="9.375" customWidth="1"/>
    <col min="10241" max="10241" width="5.625" customWidth="1"/>
    <col min="10242" max="10242" width="21.375" customWidth="1"/>
    <col min="10243" max="10243" width="14.125" customWidth="1"/>
    <col min="10244" max="10244" width="8.875" customWidth="1"/>
    <col min="10245" max="10245" width="5.625" customWidth="1"/>
    <col min="10246" max="10246" width="14.75" customWidth="1"/>
    <col min="10247" max="10247" width="13.25" customWidth="1"/>
    <col min="10248" max="10248" width="5.625" customWidth="1"/>
    <col min="10249" max="10249" width="9.375" customWidth="1"/>
    <col min="10497" max="10497" width="5.625" customWidth="1"/>
    <col min="10498" max="10498" width="21.375" customWidth="1"/>
    <col min="10499" max="10499" width="14.125" customWidth="1"/>
    <col min="10500" max="10500" width="8.875" customWidth="1"/>
    <col min="10501" max="10501" width="5.625" customWidth="1"/>
    <col min="10502" max="10502" width="14.75" customWidth="1"/>
    <col min="10503" max="10503" width="13.25" customWidth="1"/>
    <col min="10504" max="10504" width="5.625" customWidth="1"/>
    <col min="10505" max="10505" width="9.375" customWidth="1"/>
    <col min="10753" max="10753" width="5.625" customWidth="1"/>
    <col min="10754" max="10754" width="21.375" customWidth="1"/>
    <col min="10755" max="10755" width="14.125" customWidth="1"/>
    <col min="10756" max="10756" width="8.875" customWidth="1"/>
    <col min="10757" max="10757" width="5.625" customWidth="1"/>
    <col min="10758" max="10758" width="14.75" customWidth="1"/>
    <col min="10759" max="10759" width="13.25" customWidth="1"/>
    <col min="10760" max="10760" width="5.625" customWidth="1"/>
    <col min="10761" max="10761" width="9.375" customWidth="1"/>
    <col min="11009" max="11009" width="5.625" customWidth="1"/>
    <col min="11010" max="11010" width="21.375" customWidth="1"/>
    <col min="11011" max="11011" width="14.125" customWidth="1"/>
    <col min="11012" max="11012" width="8.875" customWidth="1"/>
    <col min="11013" max="11013" width="5.625" customWidth="1"/>
    <col min="11014" max="11014" width="14.75" customWidth="1"/>
    <col min="11015" max="11015" width="13.25" customWidth="1"/>
    <col min="11016" max="11016" width="5.625" customWidth="1"/>
    <col min="11017" max="11017" width="9.375" customWidth="1"/>
    <col min="11265" max="11265" width="5.625" customWidth="1"/>
    <col min="11266" max="11266" width="21.375" customWidth="1"/>
    <col min="11267" max="11267" width="14.125" customWidth="1"/>
    <col min="11268" max="11268" width="8.875" customWidth="1"/>
    <col min="11269" max="11269" width="5.625" customWidth="1"/>
    <col min="11270" max="11270" width="14.75" customWidth="1"/>
    <col min="11271" max="11271" width="13.25" customWidth="1"/>
    <col min="11272" max="11272" width="5.625" customWidth="1"/>
    <col min="11273" max="11273" width="9.375" customWidth="1"/>
    <col min="11521" max="11521" width="5.625" customWidth="1"/>
    <col min="11522" max="11522" width="21.375" customWidth="1"/>
    <col min="11523" max="11523" width="14.125" customWidth="1"/>
    <col min="11524" max="11524" width="8.875" customWidth="1"/>
    <col min="11525" max="11525" width="5.625" customWidth="1"/>
    <col min="11526" max="11526" width="14.75" customWidth="1"/>
    <col min="11527" max="11527" width="13.25" customWidth="1"/>
    <col min="11528" max="11528" width="5.625" customWidth="1"/>
    <col min="11529" max="11529" width="9.375" customWidth="1"/>
    <col min="11777" max="11777" width="5.625" customWidth="1"/>
    <col min="11778" max="11778" width="21.375" customWidth="1"/>
    <col min="11779" max="11779" width="14.125" customWidth="1"/>
    <col min="11780" max="11780" width="8.875" customWidth="1"/>
    <col min="11781" max="11781" width="5.625" customWidth="1"/>
    <col min="11782" max="11782" width="14.75" customWidth="1"/>
    <col min="11783" max="11783" width="13.25" customWidth="1"/>
    <col min="11784" max="11784" width="5.625" customWidth="1"/>
    <col min="11785" max="11785" width="9.375" customWidth="1"/>
    <col min="12033" max="12033" width="5.625" customWidth="1"/>
    <col min="12034" max="12034" width="21.375" customWidth="1"/>
    <col min="12035" max="12035" width="14.125" customWidth="1"/>
    <col min="12036" max="12036" width="8.875" customWidth="1"/>
    <col min="12037" max="12037" width="5.625" customWidth="1"/>
    <col min="12038" max="12038" width="14.75" customWidth="1"/>
    <col min="12039" max="12039" width="13.25" customWidth="1"/>
    <col min="12040" max="12040" width="5.625" customWidth="1"/>
    <col min="12041" max="12041" width="9.375" customWidth="1"/>
    <col min="12289" max="12289" width="5.625" customWidth="1"/>
    <col min="12290" max="12290" width="21.375" customWidth="1"/>
    <col min="12291" max="12291" width="14.125" customWidth="1"/>
    <col min="12292" max="12292" width="8.875" customWidth="1"/>
    <col min="12293" max="12293" width="5.625" customWidth="1"/>
    <col min="12294" max="12294" width="14.75" customWidth="1"/>
    <col min="12295" max="12295" width="13.25" customWidth="1"/>
    <col min="12296" max="12296" width="5.625" customWidth="1"/>
    <col min="12297" max="12297" width="9.375" customWidth="1"/>
    <col min="12545" max="12545" width="5.625" customWidth="1"/>
    <col min="12546" max="12546" width="21.375" customWidth="1"/>
    <col min="12547" max="12547" width="14.125" customWidth="1"/>
    <col min="12548" max="12548" width="8.875" customWidth="1"/>
    <col min="12549" max="12549" width="5.625" customWidth="1"/>
    <col min="12550" max="12550" width="14.75" customWidth="1"/>
    <col min="12551" max="12551" width="13.25" customWidth="1"/>
    <col min="12552" max="12552" width="5.625" customWidth="1"/>
    <col min="12553" max="12553" width="9.375" customWidth="1"/>
    <col min="12801" max="12801" width="5.625" customWidth="1"/>
    <col min="12802" max="12802" width="21.375" customWidth="1"/>
    <col min="12803" max="12803" width="14.125" customWidth="1"/>
    <col min="12804" max="12804" width="8.875" customWidth="1"/>
    <col min="12805" max="12805" width="5.625" customWidth="1"/>
    <col min="12806" max="12806" width="14.75" customWidth="1"/>
    <col min="12807" max="12807" width="13.25" customWidth="1"/>
    <col min="12808" max="12808" width="5.625" customWidth="1"/>
    <col min="12809" max="12809" width="9.375" customWidth="1"/>
    <col min="13057" max="13057" width="5.625" customWidth="1"/>
    <col min="13058" max="13058" width="21.375" customWidth="1"/>
    <col min="13059" max="13059" width="14.125" customWidth="1"/>
    <col min="13060" max="13060" width="8.875" customWidth="1"/>
    <col min="13061" max="13061" width="5.625" customWidth="1"/>
    <col min="13062" max="13062" width="14.75" customWidth="1"/>
    <col min="13063" max="13063" width="13.25" customWidth="1"/>
    <col min="13064" max="13064" width="5.625" customWidth="1"/>
    <col min="13065" max="13065" width="9.375" customWidth="1"/>
    <col min="13313" max="13313" width="5.625" customWidth="1"/>
    <col min="13314" max="13314" width="21.375" customWidth="1"/>
    <col min="13315" max="13315" width="14.125" customWidth="1"/>
    <col min="13316" max="13316" width="8.875" customWidth="1"/>
    <col min="13317" max="13317" width="5.625" customWidth="1"/>
    <col min="13318" max="13318" width="14.75" customWidth="1"/>
    <col min="13319" max="13319" width="13.25" customWidth="1"/>
    <col min="13320" max="13320" width="5.625" customWidth="1"/>
    <col min="13321" max="13321" width="9.375" customWidth="1"/>
    <col min="13569" max="13569" width="5.625" customWidth="1"/>
    <col min="13570" max="13570" width="21.375" customWidth="1"/>
    <col min="13571" max="13571" width="14.125" customWidth="1"/>
    <col min="13572" max="13572" width="8.875" customWidth="1"/>
    <col min="13573" max="13573" width="5.625" customWidth="1"/>
    <col min="13574" max="13574" width="14.75" customWidth="1"/>
    <col min="13575" max="13575" width="13.25" customWidth="1"/>
    <col min="13576" max="13576" width="5.625" customWidth="1"/>
    <col min="13577" max="13577" width="9.375" customWidth="1"/>
    <col min="13825" max="13825" width="5.625" customWidth="1"/>
    <col min="13826" max="13826" width="21.375" customWidth="1"/>
    <col min="13827" max="13827" width="14.125" customWidth="1"/>
    <col min="13828" max="13828" width="8.875" customWidth="1"/>
    <col min="13829" max="13829" width="5.625" customWidth="1"/>
    <col min="13830" max="13830" width="14.75" customWidth="1"/>
    <col min="13831" max="13831" width="13.25" customWidth="1"/>
    <col min="13832" max="13832" width="5.625" customWidth="1"/>
    <col min="13833" max="13833" width="9.375" customWidth="1"/>
    <col min="14081" max="14081" width="5.625" customWidth="1"/>
    <col min="14082" max="14082" width="21.375" customWidth="1"/>
    <col min="14083" max="14083" width="14.125" customWidth="1"/>
    <col min="14084" max="14084" width="8.875" customWidth="1"/>
    <col min="14085" max="14085" width="5.625" customWidth="1"/>
    <col min="14086" max="14086" width="14.75" customWidth="1"/>
    <col min="14087" max="14087" width="13.25" customWidth="1"/>
    <col min="14088" max="14088" width="5.625" customWidth="1"/>
    <col min="14089" max="14089" width="9.375" customWidth="1"/>
    <col min="14337" max="14337" width="5.625" customWidth="1"/>
    <col min="14338" max="14338" width="21.375" customWidth="1"/>
    <col min="14339" max="14339" width="14.125" customWidth="1"/>
    <col min="14340" max="14340" width="8.875" customWidth="1"/>
    <col min="14341" max="14341" width="5.625" customWidth="1"/>
    <col min="14342" max="14342" width="14.75" customWidth="1"/>
    <col min="14343" max="14343" width="13.25" customWidth="1"/>
    <col min="14344" max="14344" width="5.625" customWidth="1"/>
    <col min="14345" max="14345" width="9.375" customWidth="1"/>
    <col min="14593" max="14593" width="5.625" customWidth="1"/>
    <col min="14594" max="14594" width="21.375" customWidth="1"/>
    <col min="14595" max="14595" width="14.125" customWidth="1"/>
    <col min="14596" max="14596" width="8.875" customWidth="1"/>
    <col min="14597" max="14597" width="5.625" customWidth="1"/>
    <col min="14598" max="14598" width="14.75" customWidth="1"/>
    <col min="14599" max="14599" width="13.25" customWidth="1"/>
    <col min="14600" max="14600" width="5.625" customWidth="1"/>
    <col min="14601" max="14601" width="9.375" customWidth="1"/>
    <col min="14849" max="14849" width="5.625" customWidth="1"/>
    <col min="14850" max="14850" width="21.375" customWidth="1"/>
    <col min="14851" max="14851" width="14.125" customWidth="1"/>
    <col min="14852" max="14852" width="8.875" customWidth="1"/>
    <col min="14853" max="14853" width="5.625" customWidth="1"/>
    <col min="14854" max="14854" width="14.75" customWidth="1"/>
    <col min="14855" max="14855" width="13.25" customWidth="1"/>
    <col min="14856" max="14856" width="5.625" customWidth="1"/>
    <col min="14857" max="14857" width="9.375" customWidth="1"/>
    <col min="15105" max="15105" width="5.625" customWidth="1"/>
    <col min="15106" max="15106" width="21.375" customWidth="1"/>
    <col min="15107" max="15107" width="14.125" customWidth="1"/>
    <col min="15108" max="15108" width="8.875" customWidth="1"/>
    <col min="15109" max="15109" width="5.625" customWidth="1"/>
    <col min="15110" max="15110" width="14.75" customWidth="1"/>
    <col min="15111" max="15111" width="13.25" customWidth="1"/>
    <col min="15112" max="15112" width="5.625" customWidth="1"/>
    <col min="15113" max="15113" width="9.375" customWidth="1"/>
    <col min="15361" max="15361" width="5.625" customWidth="1"/>
    <col min="15362" max="15362" width="21.375" customWidth="1"/>
    <col min="15363" max="15363" width="14.125" customWidth="1"/>
    <col min="15364" max="15364" width="8.875" customWidth="1"/>
    <col min="15365" max="15365" width="5.625" customWidth="1"/>
    <col min="15366" max="15366" width="14.75" customWidth="1"/>
    <col min="15367" max="15367" width="13.25" customWidth="1"/>
    <col min="15368" max="15368" width="5.625" customWidth="1"/>
    <col min="15369" max="15369" width="9.375" customWidth="1"/>
    <col min="15617" max="15617" width="5.625" customWidth="1"/>
    <col min="15618" max="15618" width="21.375" customWidth="1"/>
    <col min="15619" max="15619" width="14.125" customWidth="1"/>
    <col min="15620" max="15620" width="8.875" customWidth="1"/>
    <col min="15621" max="15621" width="5.625" customWidth="1"/>
    <col min="15622" max="15622" width="14.75" customWidth="1"/>
    <col min="15623" max="15623" width="13.25" customWidth="1"/>
    <col min="15624" max="15624" width="5.625" customWidth="1"/>
    <col min="15625" max="15625" width="9.375" customWidth="1"/>
    <col min="15873" max="15873" width="5.625" customWidth="1"/>
    <col min="15874" max="15874" width="21.375" customWidth="1"/>
    <col min="15875" max="15875" width="14.125" customWidth="1"/>
    <col min="15876" max="15876" width="8.875" customWidth="1"/>
    <col min="15877" max="15877" width="5.625" customWidth="1"/>
    <col min="15878" max="15878" width="14.75" customWidth="1"/>
    <col min="15879" max="15879" width="13.25" customWidth="1"/>
    <col min="15880" max="15880" width="5.625" customWidth="1"/>
    <col min="15881" max="15881" width="9.375" customWidth="1"/>
    <col min="16129" max="16129" width="5.625" customWidth="1"/>
    <col min="16130" max="16130" width="21.375" customWidth="1"/>
    <col min="16131" max="16131" width="14.125" customWidth="1"/>
    <col min="16132" max="16132" width="8.875" customWidth="1"/>
    <col min="16133" max="16133" width="5.625" customWidth="1"/>
    <col min="16134" max="16134" width="14.75" customWidth="1"/>
    <col min="16135" max="16135" width="13.25" customWidth="1"/>
    <col min="16136" max="16136" width="5.625" customWidth="1"/>
    <col min="16137" max="16137" width="9.375" customWidth="1"/>
  </cols>
  <sheetData>
    <row r="1" spans="2:7" s="1" customFormat="1"/>
    <row r="2" spans="2:7" s="1" customFormat="1">
      <c r="E2" s="15"/>
      <c r="F2" s="3"/>
      <c r="G2" s="3"/>
    </row>
    <row r="3" spans="2:7" ht="14.25" thickBot="1">
      <c r="B3" s="208" t="s">
        <v>448</v>
      </c>
      <c r="C3" s="77"/>
      <c r="E3" s="11"/>
      <c r="F3" s="2"/>
      <c r="G3" s="271"/>
    </row>
    <row r="4" spans="2:7">
      <c r="B4" s="27" t="s">
        <v>268</v>
      </c>
      <c r="C4" s="30"/>
      <c r="D4" s="17"/>
      <c r="E4" s="17"/>
      <c r="F4" s="17"/>
      <c r="G4" s="18"/>
    </row>
    <row r="5" spans="2:7">
      <c r="B5" s="19" t="s">
        <v>3</v>
      </c>
      <c r="C5" s="31" t="s">
        <v>4</v>
      </c>
      <c r="D5" s="20" t="s">
        <v>0</v>
      </c>
      <c r="E5" s="20" t="s">
        <v>1</v>
      </c>
      <c r="F5" s="20" t="s">
        <v>7</v>
      </c>
      <c r="G5" s="21" t="s">
        <v>2</v>
      </c>
    </row>
    <row r="6" spans="2:7" ht="33" customHeight="1">
      <c r="B6" s="23"/>
      <c r="C6" s="149"/>
      <c r="D6" s="24"/>
      <c r="E6" s="20"/>
      <c r="F6" s="250"/>
      <c r="G6" s="22"/>
    </row>
    <row r="7" spans="2:7" ht="33" customHeight="1">
      <c r="B7" s="23"/>
      <c r="C7" s="149"/>
      <c r="D7" s="24"/>
      <c r="E7" s="20"/>
      <c r="F7" s="250"/>
      <c r="G7" s="22"/>
    </row>
    <row r="8" spans="2:7" ht="33" customHeight="1">
      <c r="B8" s="23"/>
      <c r="C8" s="149"/>
      <c r="D8" s="24"/>
      <c r="E8" s="20"/>
      <c r="F8" s="250"/>
      <c r="G8" s="22"/>
    </row>
    <row r="9" spans="2:7" ht="33" customHeight="1">
      <c r="B9" s="19"/>
      <c r="C9" s="149"/>
      <c r="D9" s="24"/>
      <c r="E9" s="20"/>
      <c r="F9" s="250"/>
      <c r="G9" s="22"/>
    </row>
    <row r="10" spans="2:7" ht="33" customHeight="1">
      <c r="B10" s="23"/>
      <c r="C10" s="149"/>
      <c r="D10" s="24"/>
      <c r="E10" s="270"/>
      <c r="F10" s="250"/>
      <c r="G10" s="22"/>
    </row>
    <row r="11" spans="2:7" ht="33" customHeight="1">
      <c r="B11" s="23"/>
      <c r="C11" s="149"/>
      <c r="D11" s="24"/>
      <c r="E11" s="20"/>
      <c r="F11" s="250"/>
      <c r="G11" s="22"/>
    </row>
    <row r="12" spans="2:7" ht="33" customHeight="1">
      <c r="B12" s="23"/>
      <c r="C12" s="149"/>
      <c r="D12" s="24"/>
      <c r="E12" s="20"/>
      <c r="F12" s="250"/>
      <c r="G12" s="22"/>
    </row>
    <row r="13" spans="2:7" ht="33" customHeight="1">
      <c r="B13" s="19"/>
      <c r="C13" s="149"/>
      <c r="D13" s="24"/>
      <c r="E13" s="24"/>
      <c r="F13" s="250"/>
      <c r="G13" s="22"/>
    </row>
    <row r="14" spans="2:7" ht="33" customHeight="1">
      <c r="B14" s="23"/>
      <c r="C14" s="149"/>
      <c r="D14" s="24"/>
      <c r="E14" s="24"/>
      <c r="F14" s="250"/>
      <c r="G14" s="22"/>
    </row>
    <row r="15" spans="2:7" ht="33" customHeight="1">
      <c r="B15" s="23"/>
      <c r="C15" s="149"/>
      <c r="D15" s="24"/>
      <c r="E15" s="20"/>
      <c r="F15" s="250"/>
      <c r="G15" s="22"/>
    </row>
    <row r="16" spans="2:7" ht="33" customHeight="1">
      <c r="B16" s="19"/>
      <c r="C16" s="149"/>
      <c r="D16" s="24"/>
      <c r="E16" s="24"/>
      <c r="F16" s="250"/>
      <c r="G16" s="22"/>
    </row>
    <row r="17" spans="1:8" ht="33" customHeight="1">
      <c r="B17" s="23"/>
      <c r="C17" s="149"/>
      <c r="D17" s="24"/>
      <c r="E17" s="24"/>
      <c r="F17" s="250"/>
      <c r="G17" s="22"/>
    </row>
    <row r="18" spans="1:8" ht="33" customHeight="1">
      <c r="B18" s="29"/>
      <c r="C18" s="149"/>
      <c r="D18" s="24"/>
      <c r="E18" s="24"/>
      <c r="F18" s="250"/>
      <c r="G18" s="22"/>
    </row>
    <row r="19" spans="1:8" ht="33" customHeight="1">
      <c r="B19" s="23"/>
      <c r="C19" s="149"/>
      <c r="D19" s="24"/>
      <c r="E19" s="24"/>
      <c r="F19" s="250"/>
      <c r="G19" s="22"/>
    </row>
    <row r="20" spans="1:8" ht="33" customHeight="1">
      <c r="B20" s="19"/>
      <c r="C20" s="149"/>
      <c r="D20" s="24"/>
      <c r="E20" s="24"/>
      <c r="F20" s="250"/>
      <c r="G20" s="22"/>
    </row>
    <row r="21" spans="1:8" ht="33" customHeight="1">
      <c r="B21" s="23"/>
      <c r="C21" s="149"/>
      <c r="D21" s="24"/>
      <c r="E21" s="24"/>
      <c r="F21" s="250"/>
      <c r="G21" s="22"/>
    </row>
    <row r="22" spans="1:8" ht="33" customHeight="1">
      <c r="B22" s="23"/>
      <c r="C22" s="149"/>
      <c r="D22" s="24"/>
      <c r="E22" s="24"/>
      <c r="F22" s="250"/>
      <c r="G22" s="22"/>
    </row>
    <row r="23" spans="1:8" ht="33" customHeight="1">
      <c r="B23" s="23"/>
      <c r="C23" s="149"/>
      <c r="D23" s="24"/>
      <c r="E23" s="24"/>
      <c r="F23" s="250"/>
      <c r="G23" s="22"/>
    </row>
    <row r="24" spans="1:8" ht="33" customHeight="1" thickBot="1">
      <c r="B24" s="319"/>
      <c r="C24" s="4"/>
      <c r="D24" s="320"/>
      <c r="E24" s="320"/>
      <c r="F24" s="326"/>
      <c r="G24" s="321"/>
    </row>
    <row r="25" spans="1:8" ht="33" customHeight="1" thickTop="1" thickBot="1">
      <c r="B25" s="324" t="s">
        <v>802</v>
      </c>
      <c r="C25" s="327"/>
      <c r="D25" s="322"/>
      <c r="E25" s="322"/>
      <c r="F25" s="325"/>
      <c r="G25" s="323"/>
    </row>
    <row r="26" spans="1:8">
      <c r="G26" s="9"/>
    </row>
    <row r="27" spans="1:8">
      <c r="C27" s="10"/>
      <c r="E27" s="11"/>
      <c r="F27" s="11"/>
      <c r="G27" s="10"/>
    </row>
    <row r="28" spans="1:8" s="12" customFormat="1" ht="18.75">
      <c r="A28" s="1135" t="s">
        <v>813</v>
      </c>
      <c r="B28" s="1135"/>
      <c r="C28" s="1135"/>
      <c r="D28" s="1135"/>
      <c r="E28" s="1135"/>
      <c r="F28" s="1135"/>
      <c r="G28" s="1135"/>
      <c r="H28" s="1135"/>
    </row>
    <row r="29" spans="1:8">
      <c r="G29" s="384" t="str">
        <f>様式7!$F$4</f>
        <v>○○○○○○○○○○○ＥＳＣＯ事業</v>
      </c>
    </row>
  </sheetData>
  <mergeCells count="1">
    <mergeCell ref="A28:H28"/>
  </mergeCells>
  <phoneticPr fontId="5"/>
  <pageMargins left="0.9055118110236221"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29"/>
  <sheetViews>
    <sheetView view="pageBreakPreview" zoomScaleNormal="100" zoomScaleSheetLayoutView="100" workbookViewId="0">
      <selection activeCell="A29" sqref="A29"/>
    </sheetView>
  </sheetViews>
  <sheetFormatPr defaultRowHeight="13.5"/>
  <cols>
    <col min="1" max="1" width="5.625" customWidth="1"/>
    <col min="2" max="2" width="21.375" customWidth="1"/>
    <col min="3" max="3" width="12.5" customWidth="1"/>
    <col min="4" max="4" width="6.25" customWidth="1"/>
    <col min="5" max="5" width="5.625" customWidth="1"/>
    <col min="6" max="6" width="9.375" customWidth="1"/>
    <col min="7" max="7" width="12" customWidth="1"/>
    <col min="8" max="8" width="10.875" customWidth="1"/>
    <col min="9" max="9" width="5.625" customWidth="1"/>
    <col min="10" max="10" width="9.375" customWidth="1"/>
    <col min="257" max="257" width="5.625" customWidth="1"/>
    <col min="258" max="258" width="21.375" customWidth="1"/>
    <col min="259" max="259" width="12.5" customWidth="1"/>
    <col min="260" max="260" width="6.25" customWidth="1"/>
    <col min="261" max="261" width="5.625" customWidth="1"/>
    <col min="262" max="262" width="9.375" customWidth="1"/>
    <col min="263" max="263" width="12" customWidth="1"/>
    <col min="264" max="264" width="10.875" customWidth="1"/>
    <col min="265" max="265" width="5.625" customWidth="1"/>
    <col min="266" max="266" width="9.375" customWidth="1"/>
    <col min="513" max="513" width="5.625" customWidth="1"/>
    <col min="514" max="514" width="21.375" customWidth="1"/>
    <col min="515" max="515" width="12.5" customWidth="1"/>
    <col min="516" max="516" width="6.25" customWidth="1"/>
    <col min="517" max="517" width="5.625" customWidth="1"/>
    <col min="518" max="518" width="9.375" customWidth="1"/>
    <col min="519" max="519" width="12" customWidth="1"/>
    <col min="520" max="520" width="10.875" customWidth="1"/>
    <col min="521" max="521" width="5.625" customWidth="1"/>
    <col min="522" max="522" width="9.375" customWidth="1"/>
    <col min="769" max="769" width="5.625" customWidth="1"/>
    <col min="770" max="770" width="21.375" customWidth="1"/>
    <col min="771" max="771" width="12.5" customWidth="1"/>
    <col min="772" max="772" width="6.25" customWidth="1"/>
    <col min="773" max="773" width="5.625" customWidth="1"/>
    <col min="774" max="774" width="9.375" customWidth="1"/>
    <col min="775" max="775" width="12" customWidth="1"/>
    <col min="776" max="776" width="10.875" customWidth="1"/>
    <col min="777" max="777" width="5.625" customWidth="1"/>
    <col min="778" max="778" width="9.375" customWidth="1"/>
    <col min="1025" max="1025" width="5.625" customWidth="1"/>
    <col min="1026" max="1026" width="21.375" customWidth="1"/>
    <col min="1027" max="1027" width="12.5" customWidth="1"/>
    <col min="1028" max="1028" width="6.25" customWidth="1"/>
    <col min="1029" max="1029" width="5.625" customWidth="1"/>
    <col min="1030" max="1030" width="9.375" customWidth="1"/>
    <col min="1031" max="1031" width="12" customWidth="1"/>
    <col min="1032" max="1032" width="10.875" customWidth="1"/>
    <col min="1033" max="1033" width="5.625" customWidth="1"/>
    <col min="1034" max="1034" width="9.375" customWidth="1"/>
    <col min="1281" max="1281" width="5.625" customWidth="1"/>
    <col min="1282" max="1282" width="21.375" customWidth="1"/>
    <col min="1283" max="1283" width="12.5" customWidth="1"/>
    <col min="1284" max="1284" width="6.25" customWidth="1"/>
    <col min="1285" max="1285" width="5.625" customWidth="1"/>
    <col min="1286" max="1286" width="9.375" customWidth="1"/>
    <col min="1287" max="1287" width="12" customWidth="1"/>
    <col min="1288" max="1288" width="10.875" customWidth="1"/>
    <col min="1289" max="1289" width="5.625" customWidth="1"/>
    <col min="1290" max="1290" width="9.375" customWidth="1"/>
    <col min="1537" max="1537" width="5.625" customWidth="1"/>
    <col min="1538" max="1538" width="21.375" customWidth="1"/>
    <col min="1539" max="1539" width="12.5" customWidth="1"/>
    <col min="1540" max="1540" width="6.25" customWidth="1"/>
    <col min="1541" max="1541" width="5.625" customWidth="1"/>
    <col min="1542" max="1542" width="9.375" customWidth="1"/>
    <col min="1543" max="1543" width="12" customWidth="1"/>
    <col min="1544" max="1544" width="10.875" customWidth="1"/>
    <col min="1545" max="1545" width="5.625" customWidth="1"/>
    <col min="1546" max="1546" width="9.375" customWidth="1"/>
    <col min="1793" max="1793" width="5.625" customWidth="1"/>
    <col min="1794" max="1794" width="21.375" customWidth="1"/>
    <col min="1795" max="1795" width="12.5" customWidth="1"/>
    <col min="1796" max="1796" width="6.25" customWidth="1"/>
    <col min="1797" max="1797" width="5.625" customWidth="1"/>
    <col min="1798" max="1798" width="9.375" customWidth="1"/>
    <col min="1799" max="1799" width="12" customWidth="1"/>
    <col min="1800" max="1800" width="10.875" customWidth="1"/>
    <col min="1801" max="1801" width="5.625" customWidth="1"/>
    <col min="1802" max="1802" width="9.375" customWidth="1"/>
    <col min="2049" max="2049" width="5.625" customWidth="1"/>
    <col min="2050" max="2050" width="21.375" customWidth="1"/>
    <col min="2051" max="2051" width="12.5" customWidth="1"/>
    <col min="2052" max="2052" width="6.25" customWidth="1"/>
    <col min="2053" max="2053" width="5.625" customWidth="1"/>
    <col min="2054" max="2054" width="9.375" customWidth="1"/>
    <col min="2055" max="2055" width="12" customWidth="1"/>
    <col min="2056" max="2056" width="10.875" customWidth="1"/>
    <col min="2057" max="2057" width="5.625" customWidth="1"/>
    <col min="2058" max="2058" width="9.375" customWidth="1"/>
    <col min="2305" max="2305" width="5.625" customWidth="1"/>
    <col min="2306" max="2306" width="21.375" customWidth="1"/>
    <col min="2307" max="2307" width="12.5" customWidth="1"/>
    <col min="2308" max="2308" width="6.25" customWidth="1"/>
    <col min="2309" max="2309" width="5.625" customWidth="1"/>
    <col min="2310" max="2310" width="9.375" customWidth="1"/>
    <col min="2311" max="2311" width="12" customWidth="1"/>
    <col min="2312" max="2312" width="10.875" customWidth="1"/>
    <col min="2313" max="2313" width="5.625" customWidth="1"/>
    <col min="2314" max="2314" width="9.375" customWidth="1"/>
    <col min="2561" max="2561" width="5.625" customWidth="1"/>
    <col min="2562" max="2562" width="21.375" customWidth="1"/>
    <col min="2563" max="2563" width="12.5" customWidth="1"/>
    <col min="2564" max="2564" width="6.25" customWidth="1"/>
    <col min="2565" max="2565" width="5.625" customWidth="1"/>
    <col min="2566" max="2566" width="9.375" customWidth="1"/>
    <col min="2567" max="2567" width="12" customWidth="1"/>
    <col min="2568" max="2568" width="10.875" customWidth="1"/>
    <col min="2569" max="2569" width="5.625" customWidth="1"/>
    <col min="2570" max="2570" width="9.375" customWidth="1"/>
    <col min="2817" max="2817" width="5.625" customWidth="1"/>
    <col min="2818" max="2818" width="21.375" customWidth="1"/>
    <col min="2819" max="2819" width="12.5" customWidth="1"/>
    <col min="2820" max="2820" width="6.25" customWidth="1"/>
    <col min="2821" max="2821" width="5.625" customWidth="1"/>
    <col min="2822" max="2822" width="9.375" customWidth="1"/>
    <col min="2823" max="2823" width="12" customWidth="1"/>
    <col min="2824" max="2824" width="10.875" customWidth="1"/>
    <col min="2825" max="2825" width="5.625" customWidth="1"/>
    <col min="2826" max="2826" width="9.375" customWidth="1"/>
    <col min="3073" max="3073" width="5.625" customWidth="1"/>
    <col min="3074" max="3074" width="21.375" customWidth="1"/>
    <col min="3075" max="3075" width="12.5" customWidth="1"/>
    <col min="3076" max="3076" width="6.25" customWidth="1"/>
    <col min="3077" max="3077" width="5.625" customWidth="1"/>
    <col min="3078" max="3078" width="9.375" customWidth="1"/>
    <col min="3079" max="3079" width="12" customWidth="1"/>
    <col min="3080" max="3080" width="10.875" customWidth="1"/>
    <col min="3081" max="3081" width="5.625" customWidth="1"/>
    <col min="3082" max="3082" width="9.375" customWidth="1"/>
    <col min="3329" max="3329" width="5.625" customWidth="1"/>
    <col min="3330" max="3330" width="21.375" customWidth="1"/>
    <col min="3331" max="3331" width="12.5" customWidth="1"/>
    <col min="3332" max="3332" width="6.25" customWidth="1"/>
    <col min="3333" max="3333" width="5.625" customWidth="1"/>
    <col min="3334" max="3334" width="9.375" customWidth="1"/>
    <col min="3335" max="3335" width="12" customWidth="1"/>
    <col min="3336" max="3336" width="10.875" customWidth="1"/>
    <col min="3337" max="3337" width="5.625" customWidth="1"/>
    <col min="3338" max="3338" width="9.375" customWidth="1"/>
    <col min="3585" max="3585" width="5.625" customWidth="1"/>
    <col min="3586" max="3586" width="21.375" customWidth="1"/>
    <col min="3587" max="3587" width="12.5" customWidth="1"/>
    <col min="3588" max="3588" width="6.25" customWidth="1"/>
    <col min="3589" max="3589" width="5.625" customWidth="1"/>
    <col min="3590" max="3590" width="9.375" customWidth="1"/>
    <col min="3591" max="3591" width="12" customWidth="1"/>
    <col min="3592" max="3592" width="10.875" customWidth="1"/>
    <col min="3593" max="3593" width="5.625" customWidth="1"/>
    <col min="3594" max="3594" width="9.375" customWidth="1"/>
    <col min="3841" max="3841" width="5.625" customWidth="1"/>
    <col min="3842" max="3842" width="21.375" customWidth="1"/>
    <col min="3843" max="3843" width="12.5" customWidth="1"/>
    <col min="3844" max="3844" width="6.25" customWidth="1"/>
    <col min="3845" max="3845" width="5.625" customWidth="1"/>
    <col min="3846" max="3846" width="9.375" customWidth="1"/>
    <col min="3847" max="3847" width="12" customWidth="1"/>
    <col min="3848" max="3848" width="10.875" customWidth="1"/>
    <col min="3849" max="3849" width="5.625" customWidth="1"/>
    <col min="3850" max="3850" width="9.375" customWidth="1"/>
    <col min="4097" max="4097" width="5.625" customWidth="1"/>
    <col min="4098" max="4098" width="21.375" customWidth="1"/>
    <col min="4099" max="4099" width="12.5" customWidth="1"/>
    <col min="4100" max="4100" width="6.25" customWidth="1"/>
    <col min="4101" max="4101" width="5.625" customWidth="1"/>
    <col min="4102" max="4102" width="9.375" customWidth="1"/>
    <col min="4103" max="4103" width="12" customWidth="1"/>
    <col min="4104" max="4104" width="10.875" customWidth="1"/>
    <col min="4105" max="4105" width="5.625" customWidth="1"/>
    <col min="4106" max="4106" width="9.375" customWidth="1"/>
    <col min="4353" max="4353" width="5.625" customWidth="1"/>
    <col min="4354" max="4354" width="21.375" customWidth="1"/>
    <col min="4355" max="4355" width="12.5" customWidth="1"/>
    <col min="4356" max="4356" width="6.25" customWidth="1"/>
    <col min="4357" max="4357" width="5.625" customWidth="1"/>
    <col min="4358" max="4358" width="9.375" customWidth="1"/>
    <col min="4359" max="4359" width="12" customWidth="1"/>
    <col min="4360" max="4360" width="10.875" customWidth="1"/>
    <col min="4361" max="4361" width="5.625" customWidth="1"/>
    <col min="4362" max="4362" width="9.375" customWidth="1"/>
    <col min="4609" max="4609" width="5.625" customWidth="1"/>
    <col min="4610" max="4610" width="21.375" customWidth="1"/>
    <col min="4611" max="4611" width="12.5" customWidth="1"/>
    <col min="4612" max="4612" width="6.25" customWidth="1"/>
    <col min="4613" max="4613" width="5.625" customWidth="1"/>
    <col min="4614" max="4614" width="9.375" customWidth="1"/>
    <col min="4615" max="4615" width="12" customWidth="1"/>
    <col min="4616" max="4616" width="10.875" customWidth="1"/>
    <col min="4617" max="4617" width="5.625" customWidth="1"/>
    <col min="4618" max="4618" width="9.375" customWidth="1"/>
    <col min="4865" max="4865" width="5.625" customWidth="1"/>
    <col min="4866" max="4866" width="21.375" customWidth="1"/>
    <col min="4867" max="4867" width="12.5" customWidth="1"/>
    <col min="4868" max="4868" width="6.25" customWidth="1"/>
    <col min="4869" max="4869" width="5.625" customWidth="1"/>
    <col min="4870" max="4870" width="9.375" customWidth="1"/>
    <col min="4871" max="4871" width="12" customWidth="1"/>
    <col min="4872" max="4872" width="10.875" customWidth="1"/>
    <col min="4873" max="4873" width="5.625" customWidth="1"/>
    <col min="4874" max="4874" width="9.375" customWidth="1"/>
    <col min="5121" max="5121" width="5.625" customWidth="1"/>
    <col min="5122" max="5122" width="21.375" customWidth="1"/>
    <col min="5123" max="5123" width="12.5" customWidth="1"/>
    <col min="5124" max="5124" width="6.25" customWidth="1"/>
    <col min="5125" max="5125" width="5.625" customWidth="1"/>
    <col min="5126" max="5126" width="9.375" customWidth="1"/>
    <col min="5127" max="5127" width="12" customWidth="1"/>
    <col min="5128" max="5128" width="10.875" customWidth="1"/>
    <col min="5129" max="5129" width="5.625" customWidth="1"/>
    <col min="5130" max="5130" width="9.375" customWidth="1"/>
    <col min="5377" max="5377" width="5.625" customWidth="1"/>
    <col min="5378" max="5378" width="21.375" customWidth="1"/>
    <col min="5379" max="5379" width="12.5" customWidth="1"/>
    <col min="5380" max="5380" width="6.25" customWidth="1"/>
    <col min="5381" max="5381" width="5.625" customWidth="1"/>
    <col min="5382" max="5382" width="9.375" customWidth="1"/>
    <col min="5383" max="5383" width="12" customWidth="1"/>
    <col min="5384" max="5384" width="10.875" customWidth="1"/>
    <col min="5385" max="5385" width="5.625" customWidth="1"/>
    <col min="5386" max="5386" width="9.375" customWidth="1"/>
    <col min="5633" max="5633" width="5.625" customWidth="1"/>
    <col min="5634" max="5634" width="21.375" customWidth="1"/>
    <col min="5635" max="5635" width="12.5" customWidth="1"/>
    <col min="5636" max="5636" width="6.25" customWidth="1"/>
    <col min="5637" max="5637" width="5.625" customWidth="1"/>
    <col min="5638" max="5638" width="9.375" customWidth="1"/>
    <col min="5639" max="5639" width="12" customWidth="1"/>
    <col min="5640" max="5640" width="10.875" customWidth="1"/>
    <col min="5641" max="5641" width="5.625" customWidth="1"/>
    <col min="5642" max="5642" width="9.375" customWidth="1"/>
    <col min="5889" max="5889" width="5.625" customWidth="1"/>
    <col min="5890" max="5890" width="21.375" customWidth="1"/>
    <col min="5891" max="5891" width="12.5" customWidth="1"/>
    <col min="5892" max="5892" width="6.25" customWidth="1"/>
    <col min="5893" max="5893" width="5.625" customWidth="1"/>
    <col min="5894" max="5894" width="9.375" customWidth="1"/>
    <col min="5895" max="5895" width="12" customWidth="1"/>
    <col min="5896" max="5896" width="10.875" customWidth="1"/>
    <col min="5897" max="5897" width="5.625" customWidth="1"/>
    <col min="5898" max="5898" width="9.375" customWidth="1"/>
    <col min="6145" max="6145" width="5.625" customWidth="1"/>
    <col min="6146" max="6146" width="21.375" customWidth="1"/>
    <col min="6147" max="6147" width="12.5" customWidth="1"/>
    <col min="6148" max="6148" width="6.25" customWidth="1"/>
    <col min="6149" max="6149" width="5.625" customWidth="1"/>
    <col min="6150" max="6150" width="9.375" customWidth="1"/>
    <col min="6151" max="6151" width="12" customWidth="1"/>
    <col min="6152" max="6152" width="10.875" customWidth="1"/>
    <col min="6153" max="6153" width="5.625" customWidth="1"/>
    <col min="6154" max="6154" width="9.375" customWidth="1"/>
    <col min="6401" max="6401" width="5.625" customWidth="1"/>
    <col min="6402" max="6402" width="21.375" customWidth="1"/>
    <col min="6403" max="6403" width="12.5" customWidth="1"/>
    <col min="6404" max="6404" width="6.25" customWidth="1"/>
    <col min="6405" max="6405" width="5.625" customWidth="1"/>
    <col min="6406" max="6406" width="9.375" customWidth="1"/>
    <col min="6407" max="6407" width="12" customWidth="1"/>
    <col min="6408" max="6408" width="10.875" customWidth="1"/>
    <col min="6409" max="6409" width="5.625" customWidth="1"/>
    <col min="6410" max="6410" width="9.375" customWidth="1"/>
    <col min="6657" max="6657" width="5.625" customWidth="1"/>
    <col min="6658" max="6658" width="21.375" customWidth="1"/>
    <col min="6659" max="6659" width="12.5" customWidth="1"/>
    <col min="6660" max="6660" width="6.25" customWidth="1"/>
    <col min="6661" max="6661" width="5.625" customWidth="1"/>
    <col min="6662" max="6662" width="9.375" customWidth="1"/>
    <col min="6663" max="6663" width="12" customWidth="1"/>
    <col min="6664" max="6664" width="10.875" customWidth="1"/>
    <col min="6665" max="6665" width="5.625" customWidth="1"/>
    <col min="6666" max="6666" width="9.375" customWidth="1"/>
    <col min="6913" max="6913" width="5.625" customWidth="1"/>
    <col min="6914" max="6914" width="21.375" customWidth="1"/>
    <col min="6915" max="6915" width="12.5" customWidth="1"/>
    <col min="6916" max="6916" width="6.25" customWidth="1"/>
    <col min="6917" max="6917" width="5.625" customWidth="1"/>
    <col min="6918" max="6918" width="9.375" customWidth="1"/>
    <col min="6919" max="6919" width="12" customWidth="1"/>
    <col min="6920" max="6920" width="10.875" customWidth="1"/>
    <col min="6921" max="6921" width="5.625" customWidth="1"/>
    <col min="6922" max="6922" width="9.375" customWidth="1"/>
    <col min="7169" max="7169" width="5.625" customWidth="1"/>
    <col min="7170" max="7170" width="21.375" customWidth="1"/>
    <col min="7171" max="7171" width="12.5" customWidth="1"/>
    <col min="7172" max="7172" width="6.25" customWidth="1"/>
    <col min="7173" max="7173" width="5.625" customWidth="1"/>
    <col min="7174" max="7174" width="9.375" customWidth="1"/>
    <col min="7175" max="7175" width="12" customWidth="1"/>
    <col min="7176" max="7176" width="10.875" customWidth="1"/>
    <col min="7177" max="7177" width="5.625" customWidth="1"/>
    <col min="7178" max="7178" width="9.375" customWidth="1"/>
    <col min="7425" max="7425" width="5.625" customWidth="1"/>
    <col min="7426" max="7426" width="21.375" customWidth="1"/>
    <col min="7427" max="7427" width="12.5" customWidth="1"/>
    <col min="7428" max="7428" width="6.25" customWidth="1"/>
    <col min="7429" max="7429" width="5.625" customWidth="1"/>
    <col min="7430" max="7430" width="9.375" customWidth="1"/>
    <col min="7431" max="7431" width="12" customWidth="1"/>
    <col min="7432" max="7432" width="10.875" customWidth="1"/>
    <col min="7433" max="7433" width="5.625" customWidth="1"/>
    <col min="7434" max="7434" width="9.375" customWidth="1"/>
    <col min="7681" max="7681" width="5.625" customWidth="1"/>
    <col min="7682" max="7682" width="21.375" customWidth="1"/>
    <col min="7683" max="7683" width="12.5" customWidth="1"/>
    <col min="7684" max="7684" width="6.25" customWidth="1"/>
    <col min="7685" max="7685" width="5.625" customWidth="1"/>
    <col min="7686" max="7686" width="9.375" customWidth="1"/>
    <col min="7687" max="7687" width="12" customWidth="1"/>
    <col min="7688" max="7688" width="10.875" customWidth="1"/>
    <col min="7689" max="7689" width="5.625" customWidth="1"/>
    <col min="7690" max="7690" width="9.375" customWidth="1"/>
    <col min="7937" max="7937" width="5.625" customWidth="1"/>
    <col min="7938" max="7938" width="21.375" customWidth="1"/>
    <col min="7939" max="7939" width="12.5" customWidth="1"/>
    <col min="7940" max="7940" width="6.25" customWidth="1"/>
    <col min="7941" max="7941" width="5.625" customWidth="1"/>
    <col min="7942" max="7942" width="9.375" customWidth="1"/>
    <col min="7943" max="7943" width="12" customWidth="1"/>
    <col min="7944" max="7944" width="10.875" customWidth="1"/>
    <col min="7945" max="7945" width="5.625" customWidth="1"/>
    <col min="7946" max="7946" width="9.375" customWidth="1"/>
    <col min="8193" max="8193" width="5.625" customWidth="1"/>
    <col min="8194" max="8194" width="21.375" customWidth="1"/>
    <col min="8195" max="8195" width="12.5" customWidth="1"/>
    <col min="8196" max="8196" width="6.25" customWidth="1"/>
    <col min="8197" max="8197" width="5.625" customWidth="1"/>
    <col min="8198" max="8198" width="9.375" customWidth="1"/>
    <col min="8199" max="8199" width="12" customWidth="1"/>
    <col min="8200" max="8200" width="10.875" customWidth="1"/>
    <col min="8201" max="8201" width="5.625" customWidth="1"/>
    <col min="8202" max="8202" width="9.375" customWidth="1"/>
    <col min="8449" max="8449" width="5.625" customWidth="1"/>
    <col min="8450" max="8450" width="21.375" customWidth="1"/>
    <col min="8451" max="8451" width="12.5" customWidth="1"/>
    <col min="8452" max="8452" width="6.25" customWidth="1"/>
    <col min="8453" max="8453" width="5.625" customWidth="1"/>
    <col min="8454" max="8454" width="9.375" customWidth="1"/>
    <col min="8455" max="8455" width="12" customWidth="1"/>
    <col min="8456" max="8456" width="10.875" customWidth="1"/>
    <col min="8457" max="8457" width="5.625" customWidth="1"/>
    <col min="8458" max="8458" width="9.375" customWidth="1"/>
    <col min="8705" max="8705" width="5.625" customWidth="1"/>
    <col min="8706" max="8706" width="21.375" customWidth="1"/>
    <col min="8707" max="8707" width="12.5" customWidth="1"/>
    <col min="8708" max="8708" width="6.25" customWidth="1"/>
    <col min="8709" max="8709" width="5.625" customWidth="1"/>
    <col min="8710" max="8710" width="9.375" customWidth="1"/>
    <col min="8711" max="8711" width="12" customWidth="1"/>
    <col min="8712" max="8712" width="10.875" customWidth="1"/>
    <col min="8713" max="8713" width="5.625" customWidth="1"/>
    <col min="8714" max="8714" width="9.375" customWidth="1"/>
    <col min="8961" max="8961" width="5.625" customWidth="1"/>
    <col min="8962" max="8962" width="21.375" customWidth="1"/>
    <col min="8963" max="8963" width="12.5" customWidth="1"/>
    <col min="8964" max="8964" width="6.25" customWidth="1"/>
    <col min="8965" max="8965" width="5.625" customWidth="1"/>
    <col min="8966" max="8966" width="9.375" customWidth="1"/>
    <col min="8967" max="8967" width="12" customWidth="1"/>
    <col min="8968" max="8968" width="10.875" customWidth="1"/>
    <col min="8969" max="8969" width="5.625" customWidth="1"/>
    <col min="8970" max="8970" width="9.375" customWidth="1"/>
    <col min="9217" max="9217" width="5.625" customWidth="1"/>
    <col min="9218" max="9218" width="21.375" customWidth="1"/>
    <col min="9219" max="9219" width="12.5" customWidth="1"/>
    <col min="9220" max="9220" width="6.25" customWidth="1"/>
    <col min="9221" max="9221" width="5.625" customWidth="1"/>
    <col min="9222" max="9222" width="9.375" customWidth="1"/>
    <col min="9223" max="9223" width="12" customWidth="1"/>
    <col min="9224" max="9224" width="10.875" customWidth="1"/>
    <col min="9225" max="9225" width="5.625" customWidth="1"/>
    <col min="9226" max="9226" width="9.375" customWidth="1"/>
    <col min="9473" max="9473" width="5.625" customWidth="1"/>
    <col min="9474" max="9474" width="21.375" customWidth="1"/>
    <col min="9475" max="9475" width="12.5" customWidth="1"/>
    <col min="9476" max="9476" width="6.25" customWidth="1"/>
    <col min="9477" max="9477" width="5.625" customWidth="1"/>
    <col min="9478" max="9478" width="9.375" customWidth="1"/>
    <col min="9479" max="9479" width="12" customWidth="1"/>
    <col min="9480" max="9480" width="10.875" customWidth="1"/>
    <col min="9481" max="9481" width="5.625" customWidth="1"/>
    <col min="9482" max="9482" width="9.375" customWidth="1"/>
    <col min="9729" max="9729" width="5.625" customWidth="1"/>
    <col min="9730" max="9730" width="21.375" customWidth="1"/>
    <col min="9731" max="9731" width="12.5" customWidth="1"/>
    <col min="9732" max="9732" width="6.25" customWidth="1"/>
    <col min="9733" max="9733" width="5.625" customWidth="1"/>
    <col min="9734" max="9734" width="9.375" customWidth="1"/>
    <col min="9735" max="9735" width="12" customWidth="1"/>
    <col min="9736" max="9736" width="10.875" customWidth="1"/>
    <col min="9737" max="9737" width="5.625" customWidth="1"/>
    <col min="9738" max="9738" width="9.375" customWidth="1"/>
    <col min="9985" max="9985" width="5.625" customWidth="1"/>
    <col min="9986" max="9986" width="21.375" customWidth="1"/>
    <col min="9987" max="9987" width="12.5" customWidth="1"/>
    <col min="9988" max="9988" width="6.25" customWidth="1"/>
    <col min="9989" max="9989" width="5.625" customWidth="1"/>
    <col min="9990" max="9990" width="9.375" customWidth="1"/>
    <col min="9991" max="9991" width="12" customWidth="1"/>
    <col min="9992" max="9992" width="10.875" customWidth="1"/>
    <col min="9993" max="9993" width="5.625" customWidth="1"/>
    <col min="9994" max="9994" width="9.375" customWidth="1"/>
    <col min="10241" max="10241" width="5.625" customWidth="1"/>
    <col min="10242" max="10242" width="21.375" customWidth="1"/>
    <col min="10243" max="10243" width="12.5" customWidth="1"/>
    <col min="10244" max="10244" width="6.25" customWidth="1"/>
    <col min="10245" max="10245" width="5.625" customWidth="1"/>
    <col min="10246" max="10246" width="9.375" customWidth="1"/>
    <col min="10247" max="10247" width="12" customWidth="1"/>
    <col min="10248" max="10248" width="10.875" customWidth="1"/>
    <col min="10249" max="10249" width="5.625" customWidth="1"/>
    <col min="10250" max="10250" width="9.375" customWidth="1"/>
    <col min="10497" max="10497" width="5.625" customWidth="1"/>
    <col min="10498" max="10498" width="21.375" customWidth="1"/>
    <col min="10499" max="10499" width="12.5" customWidth="1"/>
    <col min="10500" max="10500" width="6.25" customWidth="1"/>
    <col min="10501" max="10501" width="5.625" customWidth="1"/>
    <col min="10502" max="10502" width="9.375" customWidth="1"/>
    <col min="10503" max="10503" width="12" customWidth="1"/>
    <col min="10504" max="10504" width="10.875" customWidth="1"/>
    <col min="10505" max="10505" width="5.625" customWidth="1"/>
    <col min="10506" max="10506" width="9.375" customWidth="1"/>
    <col min="10753" max="10753" width="5.625" customWidth="1"/>
    <col min="10754" max="10754" width="21.375" customWidth="1"/>
    <col min="10755" max="10755" width="12.5" customWidth="1"/>
    <col min="10756" max="10756" width="6.25" customWidth="1"/>
    <col min="10757" max="10757" width="5.625" customWidth="1"/>
    <col min="10758" max="10758" width="9.375" customWidth="1"/>
    <col min="10759" max="10759" width="12" customWidth="1"/>
    <col min="10760" max="10760" width="10.875" customWidth="1"/>
    <col min="10761" max="10761" width="5.625" customWidth="1"/>
    <col min="10762" max="10762" width="9.375" customWidth="1"/>
    <col min="11009" max="11009" width="5.625" customWidth="1"/>
    <col min="11010" max="11010" width="21.375" customWidth="1"/>
    <col min="11011" max="11011" width="12.5" customWidth="1"/>
    <col min="11012" max="11012" width="6.25" customWidth="1"/>
    <col min="11013" max="11013" width="5.625" customWidth="1"/>
    <col min="11014" max="11014" width="9.375" customWidth="1"/>
    <col min="11015" max="11015" width="12" customWidth="1"/>
    <col min="11016" max="11016" width="10.875" customWidth="1"/>
    <col min="11017" max="11017" width="5.625" customWidth="1"/>
    <col min="11018" max="11018" width="9.375" customWidth="1"/>
    <col min="11265" max="11265" width="5.625" customWidth="1"/>
    <col min="11266" max="11266" width="21.375" customWidth="1"/>
    <col min="11267" max="11267" width="12.5" customWidth="1"/>
    <col min="11268" max="11268" width="6.25" customWidth="1"/>
    <col min="11269" max="11269" width="5.625" customWidth="1"/>
    <col min="11270" max="11270" width="9.375" customWidth="1"/>
    <col min="11271" max="11271" width="12" customWidth="1"/>
    <col min="11272" max="11272" width="10.875" customWidth="1"/>
    <col min="11273" max="11273" width="5.625" customWidth="1"/>
    <col min="11274" max="11274" width="9.375" customWidth="1"/>
    <col min="11521" max="11521" width="5.625" customWidth="1"/>
    <col min="11522" max="11522" width="21.375" customWidth="1"/>
    <col min="11523" max="11523" width="12.5" customWidth="1"/>
    <col min="11524" max="11524" width="6.25" customWidth="1"/>
    <col min="11525" max="11525" width="5.625" customWidth="1"/>
    <col min="11526" max="11526" width="9.375" customWidth="1"/>
    <col min="11527" max="11527" width="12" customWidth="1"/>
    <col min="11528" max="11528" width="10.875" customWidth="1"/>
    <col min="11529" max="11529" width="5.625" customWidth="1"/>
    <col min="11530" max="11530" width="9.375" customWidth="1"/>
    <col min="11777" max="11777" width="5.625" customWidth="1"/>
    <col min="11778" max="11778" width="21.375" customWidth="1"/>
    <col min="11779" max="11779" width="12.5" customWidth="1"/>
    <col min="11780" max="11780" width="6.25" customWidth="1"/>
    <col min="11781" max="11781" width="5.625" customWidth="1"/>
    <col min="11782" max="11782" width="9.375" customWidth="1"/>
    <col min="11783" max="11783" width="12" customWidth="1"/>
    <col min="11784" max="11784" width="10.875" customWidth="1"/>
    <col min="11785" max="11785" width="5.625" customWidth="1"/>
    <col min="11786" max="11786" width="9.375" customWidth="1"/>
    <col min="12033" max="12033" width="5.625" customWidth="1"/>
    <col min="12034" max="12034" width="21.375" customWidth="1"/>
    <col min="12035" max="12035" width="12.5" customWidth="1"/>
    <col min="12036" max="12036" width="6.25" customWidth="1"/>
    <col min="12037" max="12037" width="5.625" customWidth="1"/>
    <col min="12038" max="12038" width="9.375" customWidth="1"/>
    <col min="12039" max="12039" width="12" customWidth="1"/>
    <col min="12040" max="12040" width="10.875" customWidth="1"/>
    <col min="12041" max="12041" width="5.625" customWidth="1"/>
    <col min="12042" max="12042" width="9.375" customWidth="1"/>
    <col min="12289" max="12289" width="5.625" customWidth="1"/>
    <col min="12290" max="12290" width="21.375" customWidth="1"/>
    <col min="12291" max="12291" width="12.5" customWidth="1"/>
    <col min="12292" max="12292" width="6.25" customWidth="1"/>
    <col min="12293" max="12293" width="5.625" customWidth="1"/>
    <col min="12294" max="12294" width="9.375" customWidth="1"/>
    <col min="12295" max="12295" width="12" customWidth="1"/>
    <col min="12296" max="12296" width="10.875" customWidth="1"/>
    <col min="12297" max="12297" width="5.625" customWidth="1"/>
    <col min="12298" max="12298" width="9.375" customWidth="1"/>
    <col min="12545" max="12545" width="5.625" customWidth="1"/>
    <col min="12546" max="12546" width="21.375" customWidth="1"/>
    <col min="12547" max="12547" width="12.5" customWidth="1"/>
    <col min="12548" max="12548" width="6.25" customWidth="1"/>
    <col min="12549" max="12549" width="5.625" customWidth="1"/>
    <col min="12550" max="12550" width="9.375" customWidth="1"/>
    <col min="12551" max="12551" width="12" customWidth="1"/>
    <col min="12552" max="12552" width="10.875" customWidth="1"/>
    <col min="12553" max="12553" width="5.625" customWidth="1"/>
    <col min="12554" max="12554" width="9.375" customWidth="1"/>
    <col min="12801" max="12801" width="5.625" customWidth="1"/>
    <col min="12802" max="12802" width="21.375" customWidth="1"/>
    <col min="12803" max="12803" width="12.5" customWidth="1"/>
    <col min="12804" max="12804" width="6.25" customWidth="1"/>
    <col min="12805" max="12805" width="5.625" customWidth="1"/>
    <col min="12806" max="12806" width="9.375" customWidth="1"/>
    <col min="12807" max="12807" width="12" customWidth="1"/>
    <col min="12808" max="12808" width="10.875" customWidth="1"/>
    <col min="12809" max="12809" width="5.625" customWidth="1"/>
    <col min="12810" max="12810" width="9.375" customWidth="1"/>
    <col min="13057" max="13057" width="5.625" customWidth="1"/>
    <col min="13058" max="13058" width="21.375" customWidth="1"/>
    <col min="13059" max="13059" width="12.5" customWidth="1"/>
    <col min="13060" max="13060" width="6.25" customWidth="1"/>
    <col min="13061" max="13061" width="5.625" customWidth="1"/>
    <col min="13062" max="13062" width="9.375" customWidth="1"/>
    <col min="13063" max="13063" width="12" customWidth="1"/>
    <col min="13064" max="13064" width="10.875" customWidth="1"/>
    <col min="13065" max="13065" width="5.625" customWidth="1"/>
    <col min="13066" max="13066" width="9.375" customWidth="1"/>
    <col min="13313" max="13313" width="5.625" customWidth="1"/>
    <col min="13314" max="13314" width="21.375" customWidth="1"/>
    <col min="13315" max="13315" width="12.5" customWidth="1"/>
    <col min="13316" max="13316" width="6.25" customWidth="1"/>
    <col min="13317" max="13317" width="5.625" customWidth="1"/>
    <col min="13318" max="13318" width="9.375" customWidth="1"/>
    <col min="13319" max="13319" width="12" customWidth="1"/>
    <col min="13320" max="13320" width="10.875" customWidth="1"/>
    <col min="13321" max="13321" width="5.625" customWidth="1"/>
    <col min="13322" max="13322" width="9.375" customWidth="1"/>
    <col min="13569" max="13569" width="5.625" customWidth="1"/>
    <col min="13570" max="13570" width="21.375" customWidth="1"/>
    <col min="13571" max="13571" width="12.5" customWidth="1"/>
    <col min="13572" max="13572" width="6.25" customWidth="1"/>
    <col min="13573" max="13573" width="5.625" customWidth="1"/>
    <col min="13574" max="13574" width="9.375" customWidth="1"/>
    <col min="13575" max="13575" width="12" customWidth="1"/>
    <col min="13576" max="13576" width="10.875" customWidth="1"/>
    <col min="13577" max="13577" width="5.625" customWidth="1"/>
    <col min="13578" max="13578" width="9.375" customWidth="1"/>
    <col min="13825" max="13825" width="5.625" customWidth="1"/>
    <col min="13826" max="13826" width="21.375" customWidth="1"/>
    <col min="13827" max="13827" width="12.5" customWidth="1"/>
    <col min="13828" max="13828" width="6.25" customWidth="1"/>
    <col min="13829" max="13829" width="5.625" customWidth="1"/>
    <col min="13830" max="13830" width="9.375" customWidth="1"/>
    <col min="13831" max="13831" width="12" customWidth="1"/>
    <col min="13832" max="13832" width="10.875" customWidth="1"/>
    <col min="13833" max="13833" width="5.625" customWidth="1"/>
    <col min="13834" max="13834" width="9.375" customWidth="1"/>
    <col min="14081" max="14081" width="5.625" customWidth="1"/>
    <col min="14082" max="14082" width="21.375" customWidth="1"/>
    <col min="14083" max="14083" width="12.5" customWidth="1"/>
    <col min="14084" max="14084" width="6.25" customWidth="1"/>
    <col min="14085" max="14085" width="5.625" customWidth="1"/>
    <col min="14086" max="14086" width="9.375" customWidth="1"/>
    <col min="14087" max="14087" width="12" customWidth="1"/>
    <col min="14088" max="14088" width="10.875" customWidth="1"/>
    <col min="14089" max="14089" width="5.625" customWidth="1"/>
    <col min="14090" max="14090" width="9.375" customWidth="1"/>
    <col min="14337" max="14337" width="5.625" customWidth="1"/>
    <col min="14338" max="14338" width="21.375" customWidth="1"/>
    <col min="14339" max="14339" width="12.5" customWidth="1"/>
    <col min="14340" max="14340" width="6.25" customWidth="1"/>
    <col min="14341" max="14341" width="5.625" customWidth="1"/>
    <col min="14342" max="14342" width="9.375" customWidth="1"/>
    <col min="14343" max="14343" width="12" customWidth="1"/>
    <col min="14344" max="14344" width="10.875" customWidth="1"/>
    <col min="14345" max="14345" width="5.625" customWidth="1"/>
    <col min="14346" max="14346" width="9.375" customWidth="1"/>
    <col min="14593" max="14593" width="5.625" customWidth="1"/>
    <col min="14594" max="14594" width="21.375" customWidth="1"/>
    <col min="14595" max="14595" width="12.5" customWidth="1"/>
    <col min="14596" max="14596" width="6.25" customWidth="1"/>
    <col min="14597" max="14597" width="5.625" customWidth="1"/>
    <col min="14598" max="14598" width="9.375" customWidth="1"/>
    <col min="14599" max="14599" width="12" customWidth="1"/>
    <col min="14600" max="14600" width="10.875" customWidth="1"/>
    <col min="14601" max="14601" width="5.625" customWidth="1"/>
    <col min="14602" max="14602" width="9.375" customWidth="1"/>
    <col min="14849" max="14849" width="5.625" customWidth="1"/>
    <col min="14850" max="14850" width="21.375" customWidth="1"/>
    <col min="14851" max="14851" width="12.5" customWidth="1"/>
    <col min="14852" max="14852" width="6.25" customWidth="1"/>
    <col min="14853" max="14853" width="5.625" customWidth="1"/>
    <col min="14854" max="14854" width="9.375" customWidth="1"/>
    <col min="14855" max="14855" width="12" customWidth="1"/>
    <col min="14856" max="14856" width="10.875" customWidth="1"/>
    <col min="14857" max="14857" width="5.625" customWidth="1"/>
    <col min="14858" max="14858" width="9.375" customWidth="1"/>
    <col min="15105" max="15105" width="5.625" customWidth="1"/>
    <col min="15106" max="15106" width="21.375" customWidth="1"/>
    <col min="15107" max="15107" width="12.5" customWidth="1"/>
    <col min="15108" max="15108" width="6.25" customWidth="1"/>
    <col min="15109" max="15109" width="5.625" customWidth="1"/>
    <col min="15110" max="15110" width="9.375" customWidth="1"/>
    <col min="15111" max="15111" width="12" customWidth="1"/>
    <col min="15112" max="15112" width="10.875" customWidth="1"/>
    <col min="15113" max="15113" width="5.625" customWidth="1"/>
    <col min="15114" max="15114" width="9.375" customWidth="1"/>
    <col min="15361" max="15361" width="5.625" customWidth="1"/>
    <col min="15362" max="15362" width="21.375" customWidth="1"/>
    <col min="15363" max="15363" width="12.5" customWidth="1"/>
    <col min="15364" max="15364" width="6.25" customWidth="1"/>
    <col min="15365" max="15365" width="5.625" customWidth="1"/>
    <col min="15366" max="15366" width="9.375" customWidth="1"/>
    <col min="15367" max="15367" width="12" customWidth="1"/>
    <col min="15368" max="15368" width="10.875" customWidth="1"/>
    <col min="15369" max="15369" width="5.625" customWidth="1"/>
    <col min="15370" max="15370" width="9.375" customWidth="1"/>
    <col min="15617" max="15617" width="5.625" customWidth="1"/>
    <col min="15618" max="15618" width="21.375" customWidth="1"/>
    <col min="15619" max="15619" width="12.5" customWidth="1"/>
    <col min="15620" max="15620" width="6.25" customWidth="1"/>
    <col min="15621" max="15621" width="5.625" customWidth="1"/>
    <col min="15622" max="15622" width="9.375" customWidth="1"/>
    <col min="15623" max="15623" width="12" customWidth="1"/>
    <col min="15624" max="15624" width="10.875" customWidth="1"/>
    <col min="15625" max="15625" width="5.625" customWidth="1"/>
    <col min="15626" max="15626" width="9.375" customWidth="1"/>
    <col min="15873" max="15873" width="5.625" customWidth="1"/>
    <col min="15874" max="15874" width="21.375" customWidth="1"/>
    <col min="15875" max="15875" width="12.5" customWidth="1"/>
    <col min="15876" max="15876" width="6.25" customWidth="1"/>
    <col min="15877" max="15877" width="5.625" customWidth="1"/>
    <col min="15878" max="15878" width="9.375" customWidth="1"/>
    <col min="15879" max="15879" width="12" customWidth="1"/>
    <col min="15880" max="15880" width="10.875" customWidth="1"/>
    <col min="15881" max="15881" width="5.625" customWidth="1"/>
    <col min="15882" max="15882" width="9.375" customWidth="1"/>
    <col min="16129" max="16129" width="5.625" customWidth="1"/>
    <col min="16130" max="16130" width="21.375" customWidth="1"/>
    <col min="16131" max="16131" width="12.5" customWidth="1"/>
    <col min="16132" max="16132" width="6.25" customWidth="1"/>
    <col min="16133" max="16133" width="5.625" customWidth="1"/>
    <col min="16134" max="16134" width="9.375" customWidth="1"/>
    <col min="16135" max="16135" width="12" customWidth="1"/>
    <col min="16136" max="16136" width="10.875" customWidth="1"/>
    <col min="16137" max="16137" width="5.625" customWidth="1"/>
    <col min="16138" max="16138" width="9.375" customWidth="1"/>
  </cols>
  <sheetData>
    <row r="1" spans="2:8" s="1" customFormat="1"/>
    <row r="2" spans="2:8" s="1" customFormat="1">
      <c r="E2" s="15"/>
      <c r="F2" s="3"/>
      <c r="G2" s="3"/>
      <c r="H2" s="3"/>
    </row>
    <row r="3" spans="2:8" ht="14.25" thickBot="1">
      <c r="B3" s="123" t="s">
        <v>669</v>
      </c>
      <c r="E3" s="11"/>
      <c r="F3" s="11"/>
      <c r="G3" s="2"/>
      <c r="H3" s="271"/>
    </row>
    <row r="4" spans="2:8">
      <c r="B4" s="27" t="s">
        <v>268</v>
      </c>
      <c r="C4" s="17"/>
      <c r="D4" s="17"/>
      <c r="E4" s="17"/>
      <c r="F4" s="17"/>
      <c r="G4" s="17"/>
      <c r="H4" s="18"/>
    </row>
    <row r="5" spans="2:8">
      <c r="B5" s="19" t="s">
        <v>4</v>
      </c>
      <c r="C5" s="31" t="s">
        <v>5</v>
      </c>
      <c r="D5" s="20" t="s">
        <v>0</v>
      </c>
      <c r="E5" s="20" t="s">
        <v>1</v>
      </c>
      <c r="F5" s="20" t="s">
        <v>405</v>
      </c>
      <c r="G5" s="20" t="s">
        <v>7</v>
      </c>
      <c r="H5" s="21" t="s">
        <v>2</v>
      </c>
    </row>
    <row r="6" spans="2:8" ht="33" customHeight="1">
      <c r="B6" s="23"/>
      <c r="C6" s="149"/>
      <c r="D6" s="24"/>
      <c r="E6" s="20"/>
      <c r="F6" s="20"/>
      <c r="G6" s="250"/>
      <c r="H6" s="22"/>
    </row>
    <row r="7" spans="2:8" ht="33" customHeight="1">
      <c r="B7" s="23"/>
      <c r="C7" s="149"/>
      <c r="D7" s="24"/>
      <c r="E7" s="20"/>
      <c r="F7" s="20"/>
      <c r="G7" s="250"/>
      <c r="H7" s="22"/>
    </row>
    <row r="8" spans="2:8" ht="33" customHeight="1">
      <c r="B8" s="23"/>
      <c r="C8" s="149"/>
      <c r="D8" s="24"/>
      <c r="E8" s="20"/>
      <c r="F8" s="20"/>
      <c r="G8" s="250"/>
      <c r="H8" s="22"/>
    </row>
    <row r="9" spans="2:8" ht="33" customHeight="1">
      <c r="B9" s="23"/>
      <c r="C9" s="149"/>
      <c r="D9" s="24"/>
      <c r="E9" s="20"/>
      <c r="F9" s="20"/>
      <c r="G9" s="250"/>
      <c r="H9" s="22"/>
    </row>
    <row r="10" spans="2:8" ht="33" customHeight="1">
      <c r="B10" s="23"/>
      <c r="C10" s="149"/>
      <c r="D10" s="24"/>
      <c r="E10" s="270"/>
      <c r="F10" s="270"/>
      <c r="G10" s="250"/>
      <c r="H10" s="22"/>
    </row>
    <row r="11" spans="2:8" ht="33" customHeight="1">
      <c r="B11" s="23"/>
      <c r="C11" s="149"/>
      <c r="D11" s="24"/>
      <c r="E11" s="24"/>
      <c r="F11" s="24"/>
      <c r="G11" s="250"/>
      <c r="H11" s="22"/>
    </row>
    <row r="12" spans="2:8" ht="33" customHeight="1">
      <c r="B12" s="23"/>
      <c r="C12" s="149"/>
      <c r="D12" s="24"/>
      <c r="E12" s="24"/>
      <c r="F12" s="24"/>
      <c r="G12" s="250"/>
      <c r="H12" s="22"/>
    </row>
    <row r="13" spans="2:8" ht="33" customHeight="1">
      <c r="B13" s="23"/>
      <c r="C13" s="149"/>
      <c r="D13" s="24"/>
      <c r="E13" s="24"/>
      <c r="F13" s="24"/>
      <c r="G13" s="250"/>
      <c r="H13" s="22"/>
    </row>
    <row r="14" spans="2:8" ht="33" customHeight="1">
      <c r="B14" s="23"/>
      <c r="C14" s="149"/>
      <c r="D14" s="24"/>
      <c r="E14" s="24"/>
      <c r="F14" s="24"/>
      <c r="G14" s="250"/>
      <c r="H14" s="22"/>
    </row>
    <row r="15" spans="2:8" ht="33" customHeight="1">
      <c r="B15" s="23"/>
      <c r="C15" s="149"/>
      <c r="D15" s="24"/>
      <c r="E15" s="24"/>
      <c r="F15" s="24"/>
      <c r="G15" s="250"/>
      <c r="H15" s="22"/>
    </row>
    <row r="16" spans="2:8" ht="33" customHeight="1">
      <c r="B16" s="23"/>
      <c r="C16" s="149"/>
      <c r="D16" s="24"/>
      <c r="E16" s="24"/>
      <c r="F16" s="24"/>
      <c r="G16" s="250"/>
      <c r="H16" s="22"/>
    </row>
    <row r="17" spans="1:9" ht="33" customHeight="1">
      <c r="B17" s="23"/>
      <c r="C17" s="149"/>
      <c r="D17" s="24"/>
      <c r="E17" s="24"/>
      <c r="F17" s="24"/>
      <c r="G17" s="250"/>
      <c r="H17" s="22"/>
    </row>
    <row r="18" spans="1:9" ht="33" customHeight="1">
      <c r="B18" s="23"/>
      <c r="C18" s="149"/>
      <c r="D18" s="24"/>
      <c r="E18" s="24"/>
      <c r="F18" s="24"/>
      <c r="G18" s="250"/>
      <c r="H18" s="22"/>
    </row>
    <row r="19" spans="1:9" ht="33" customHeight="1">
      <c r="B19" s="23"/>
      <c r="C19" s="149"/>
      <c r="D19" s="24"/>
      <c r="E19" s="24"/>
      <c r="F19" s="24"/>
      <c r="G19" s="250"/>
      <c r="H19" s="22"/>
    </row>
    <row r="20" spans="1:9" ht="33" customHeight="1">
      <c r="B20" s="23"/>
      <c r="C20" s="149"/>
      <c r="D20" s="24"/>
      <c r="E20" s="24"/>
      <c r="F20" s="24"/>
      <c r="G20" s="250"/>
      <c r="H20" s="22"/>
    </row>
    <row r="21" spans="1:9" ht="33" customHeight="1">
      <c r="B21" s="23"/>
      <c r="C21" s="149"/>
      <c r="D21" s="24"/>
      <c r="E21" s="24"/>
      <c r="F21" s="24"/>
      <c r="G21" s="250"/>
      <c r="H21" s="22"/>
    </row>
    <row r="22" spans="1:9" ht="33" customHeight="1">
      <c r="B22" s="23"/>
      <c r="C22" s="149"/>
      <c r="D22" s="24"/>
      <c r="E22" s="24"/>
      <c r="F22" s="24"/>
      <c r="G22" s="250"/>
      <c r="H22" s="22"/>
    </row>
    <row r="23" spans="1:9" ht="33" customHeight="1">
      <c r="B23" s="23"/>
      <c r="C23" s="149"/>
      <c r="D23" s="24"/>
      <c r="E23" s="24"/>
      <c r="F23" s="24"/>
      <c r="G23" s="250"/>
      <c r="H23" s="22"/>
    </row>
    <row r="24" spans="1:9" ht="33" customHeight="1" thickBot="1">
      <c r="B24" s="319"/>
      <c r="C24" s="4"/>
      <c r="D24" s="320"/>
      <c r="E24" s="320"/>
      <c r="F24" s="320"/>
      <c r="G24" s="326"/>
      <c r="H24" s="321"/>
    </row>
    <row r="25" spans="1:9" ht="33" customHeight="1" thickTop="1" thickBot="1">
      <c r="B25" s="324" t="s">
        <v>802</v>
      </c>
      <c r="C25" s="327"/>
      <c r="D25" s="322"/>
      <c r="E25" s="322"/>
      <c r="F25" s="322"/>
      <c r="G25" s="325"/>
      <c r="H25" s="323"/>
    </row>
    <row r="26" spans="1:9">
      <c r="H26" s="9"/>
    </row>
    <row r="28" spans="1:9" s="12" customFormat="1" ht="18.75">
      <c r="A28" s="1135" t="s">
        <v>813</v>
      </c>
      <c r="B28" s="1135"/>
      <c r="C28" s="1135"/>
      <c r="D28" s="1135"/>
      <c r="E28" s="1135"/>
      <c r="F28" s="1135"/>
      <c r="G28" s="1135"/>
      <c r="H28" s="1135"/>
      <c r="I28" s="43"/>
    </row>
    <row r="29" spans="1:9">
      <c r="H29" s="385" t="str">
        <f>様式7!$F$4</f>
        <v>○○○○○○○○○○○ＥＳＣＯ事業</v>
      </c>
    </row>
  </sheetData>
  <mergeCells count="1">
    <mergeCell ref="A28:H28"/>
  </mergeCells>
  <phoneticPr fontId="5"/>
  <pageMargins left="0.90551181102362199"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J32"/>
  <sheetViews>
    <sheetView view="pageBreakPreview" zoomScale="85" zoomScaleNormal="100" zoomScaleSheetLayoutView="85" workbookViewId="0">
      <selection activeCell="J27" sqref="J27"/>
    </sheetView>
  </sheetViews>
  <sheetFormatPr defaultRowHeight="13.5"/>
  <cols>
    <col min="1" max="1" width="3.75" customWidth="1"/>
    <col min="2" max="2" width="6.75" customWidth="1"/>
    <col min="3" max="3" width="41.75" customWidth="1"/>
    <col min="4" max="4" width="5.5" style="47" customWidth="1"/>
    <col min="5" max="5" width="20.125" customWidth="1"/>
    <col min="6" max="6" width="4.625" style="47" customWidth="1"/>
    <col min="7" max="8" width="31.375" customWidth="1"/>
    <col min="9" max="9" width="9.25" bestFit="1" customWidth="1"/>
  </cols>
  <sheetData>
    <row r="1" spans="1:9" ht="17.25">
      <c r="A1" s="273" t="s">
        <v>668</v>
      </c>
      <c r="B1" s="32"/>
      <c r="C1" s="32"/>
      <c r="D1" s="39"/>
      <c r="E1" s="32"/>
      <c r="F1" s="39"/>
      <c r="G1" s="32"/>
    </row>
    <row r="2" spans="1:9" ht="14.25" customHeight="1" thickBot="1">
      <c r="A2" s="32"/>
      <c r="B2" s="32"/>
      <c r="C2" s="32"/>
      <c r="D2" s="32"/>
      <c r="E2" s="412"/>
      <c r="F2" s="890"/>
      <c r="G2" s="897" t="s">
        <v>504</v>
      </c>
    </row>
    <row r="3" spans="1:9" ht="18.75" customHeight="1">
      <c r="A3" s="1162" t="s">
        <v>6</v>
      </c>
      <c r="B3" s="1163"/>
      <c r="C3" s="1164"/>
      <c r="D3" s="1147" t="s">
        <v>7</v>
      </c>
      <c r="E3" s="1163"/>
      <c r="F3" s="1164"/>
      <c r="G3" s="1147" t="s">
        <v>727</v>
      </c>
      <c r="H3" s="1148"/>
    </row>
    <row r="4" spans="1:9" ht="16.5" customHeight="1" thickBot="1">
      <c r="A4" s="1165"/>
      <c r="B4" s="1166"/>
      <c r="C4" s="1167"/>
      <c r="D4" s="1168"/>
      <c r="E4" s="1169"/>
      <c r="F4" s="1170"/>
      <c r="G4" s="901" t="s">
        <v>801</v>
      </c>
      <c r="H4" s="902" t="s">
        <v>800</v>
      </c>
    </row>
    <row r="5" spans="1:9" ht="22.5" customHeight="1" thickTop="1" thickBot="1">
      <c r="A5" s="888" t="s">
        <v>8</v>
      </c>
      <c r="B5" s="329"/>
      <c r="C5" s="336"/>
      <c r="D5" s="1150">
        <f>E6+E10</f>
        <v>0</v>
      </c>
      <c r="E5" s="1151"/>
      <c r="F5" s="1152"/>
      <c r="G5" s="891"/>
      <c r="H5" s="898"/>
    </row>
    <row r="6" spans="1:9" ht="22.5" customHeight="1">
      <c r="A6" s="33"/>
      <c r="B6" s="339" t="s">
        <v>9</v>
      </c>
      <c r="C6" s="328"/>
      <c r="D6" s="392" t="s">
        <v>328</v>
      </c>
      <c r="E6" s="393">
        <f>SUM(E7:E9)</f>
        <v>0</v>
      </c>
      <c r="F6" s="396" t="s">
        <v>325</v>
      </c>
      <c r="G6" s="892"/>
      <c r="H6" s="889"/>
    </row>
    <row r="7" spans="1:9" ht="22.5" customHeight="1">
      <c r="A7" s="33"/>
      <c r="B7" s="339" t="s">
        <v>10</v>
      </c>
      <c r="C7" s="328"/>
      <c r="D7" s="334" t="s">
        <v>324</v>
      </c>
      <c r="E7" s="739"/>
      <c r="F7" s="397" t="s">
        <v>326</v>
      </c>
      <c r="G7" s="892"/>
      <c r="H7" s="899"/>
    </row>
    <row r="8" spans="1:9" ht="22.5" customHeight="1">
      <c r="A8" s="34"/>
      <c r="B8" s="340" t="s">
        <v>11</v>
      </c>
      <c r="C8" s="37"/>
      <c r="D8" s="335" t="s">
        <v>324</v>
      </c>
      <c r="E8" s="739"/>
      <c r="F8" s="398" t="s">
        <v>327</v>
      </c>
      <c r="G8" s="893"/>
      <c r="H8" s="899"/>
    </row>
    <row r="9" spans="1:9" ht="22.5" customHeight="1">
      <c r="A9" s="34"/>
      <c r="B9" s="340" t="s">
        <v>12</v>
      </c>
      <c r="C9" s="37"/>
      <c r="D9" s="335" t="s">
        <v>324</v>
      </c>
      <c r="E9" s="740"/>
      <c r="F9" s="398" t="s">
        <v>327</v>
      </c>
      <c r="G9" s="893"/>
      <c r="H9" s="899"/>
    </row>
    <row r="10" spans="1:9" ht="22.5" customHeight="1">
      <c r="A10" s="34"/>
      <c r="B10" s="340" t="s">
        <v>13</v>
      </c>
      <c r="C10" s="37"/>
      <c r="D10" s="335" t="s">
        <v>328</v>
      </c>
      <c r="E10" s="394">
        <f>SUM(E11:E13)</f>
        <v>0</v>
      </c>
      <c r="F10" s="398" t="s">
        <v>325</v>
      </c>
      <c r="G10" s="893"/>
      <c r="H10" s="899"/>
    </row>
    <row r="11" spans="1:9" ht="23.25" customHeight="1">
      <c r="A11" s="34"/>
      <c r="B11" s="340" t="s">
        <v>14</v>
      </c>
      <c r="C11" s="37"/>
      <c r="D11" s="335" t="s">
        <v>324</v>
      </c>
      <c r="E11" s="741"/>
      <c r="F11" s="398" t="s">
        <v>327</v>
      </c>
      <c r="G11" s="893"/>
      <c r="H11" s="899"/>
      <c r="I11" s="36"/>
    </row>
    <row r="12" spans="1:9" ht="22.5" customHeight="1">
      <c r="A12" s="34"/>
      <c r="B12" s="340" t="s">
        <v>15</v>
      </c>
      <c r="C12" s="37"/>
      <c r="D12" s="334" t="s">
        <v>324</v>
      </c>
      <c r="E12" s="740"/>
      <c r="F12" s="397" t="s">
        <v>327</v>
      </c>
      <c r="G12" s="893"/>
      <c r="H12" s="899"/>
    </row>
    <row r="13" spans="1:9" ht="22.5" customHeight="1" thickBot="1">
      <c r="A13" s="34"/>
      <c r="B13" s="340" t="s">
        <v>16</v>
      </c>
      <c r="C13" s="37"/>
      <c r="D13" s="391" t="s">
        <v>324</v>
      </c>
      <c r="E13" s="742"/>
      <c r="F13" s="399" t="s">
        <v>327</v>
      </c>
      <c r="G13" s="893"/>
      <c r="H13" s="900"/>
    </row>
    <row r="14" spans="1:9" ht="22.5" customHeight="1" thickBot="1">
      <c r="A14" s="331" t="s">
        <v>17</v>
      </c>
      <c r="B14" s="337"/>
      <c r="C14" s="35"/>
      <c r="D14" s="1156"/>
      <c r="E14" s="1157"/>
      <c r="F14" s="1158"/>
      <c r="G14" s="894"/>
      <c r="H14" s="900"/>
    </row>
    <row r="15" spans="1:9" ht="23.25" customHeight="1" thickBot="1">
      <c r="A15" s="331" t="s">
        <v>18</v>
      </c>
      <c r="B15" s="37"/>
      <c r="C15" s="337"/>
      <c r="D15" s="1159"/>
      <c r="E15" s="1160"/>
      <c r="F15" s="1161"/>
      <c r="G15" s="895"/>
      <c r="H15" s="889"/>
    </row>
    <row r="16" spans="1:9" ht="22.5" customHeight="1" thickBot="1">
      <c r="A16" s="331" t="s">
        <v>19</v>
      </c>
      <c r="B16" s="337"/>
      <c r="C16" s="35"/>
      <c r="D16" s="1159"/>
      <c r="E16" s="1160"/>
      <c r="F16" s="1161"/>
      <c r="G16" s="894"/>
      <c r="H16" s="900"/>
    </row>
    <row r="17" spans="1:10" ht="23.25" customHeight="1" thickBot="1">
      <c r="A17" s="330" t="s">
        <v>535</v>
      </c>
      <c r="B17" s="338"/>
      <c r="C17" s="38"/>
      <c r="D17" s="1150">
        <f>E18+E19</f>
        <v>0</v>
      </c>
      <c r="E17" s="1151"/>
      <c r="F17" s="1152"/>
      <c r="G17" s="896"/>
      <c r="H17" s="889"/>
    </row>
    <row r="18" spans="1:10" ht="23.25" customHeight="1">
      <c r="A18" s="330" t="s">
        <v>20</v>
      </c>
      <c r="B18" s="328"/>
      <c r="C18" s="328"/>
      <c r="D18" s="395" t="s">
        <v>329</v>
      </c>
      <c r="E18" s="743"/>
      <c r="F18" s="400" t="s">
        <v>321</v>
      </c>
      <c r="G18" s="892"/>
      <c r="H18" s="899"/>
    </row>
    <row r="19" spans="1:10" ht="23.25" customHeight="1" thickBot="1">
      <c r="A19" s="330" t="s">
        <v>21</v>
      </c>
      <c r="B19" s="328"/>
      <c r="C19" s="328"/>
      <c r="D19" s="334" t="s">
        <v>329</v>
      </c>
      <c r="E19" s="739"/>
      <c r="F19" s="397" t="s">
        <v>321</v>
      </c>
      <c r="G19" s="892"/>
      <c r="H19" s="899"/>
    </row>
    <row r="20" spans="1:10" ht="22.5" customHeight="1" thickBot="1">
      <c r="A20" s="330" t="s">
        <v>536</v>
      </c>
      <c r="B20" s="338"/>
      <c r="C20" s="38"/>
      <c r="D20" s="1150">
        <f>SUM(E21:E23)</f>
        <v>0</v>
      </c>
      <c r="E20" s="1151"/>
      <c r="F20" s="1152"/>
      <c r="G20" s="896"/>
      <c r="H20" s="900"/>
    </row>
    <row r="21" spans="1:10" ht="22.5" customHeight="1">
      <c r="A21" s="330" t="s">
        <v>537</v>
      </c>
      <c r="B21" s="328"/>
      <c r="C21" s="328"/>
      <c r="D21" s="395" t="s">
        <v>452</v>
      </c>
      <c r="E21" s="743"/>
      <c r="F21" s="400" t="s">
        <v>453</v>
      </c>
      <c r="G21" s="892"/>
      <c r="H21" s="889"/>
    </row>
    <row r="22" spans="1:10" ht="22.5" customHeight="1">
      <c r="A22" s="330" t="s">
        <v>454</v>
      </c>
      <c r="B22" s="328"/>
      <c r="C22" s="328"/>
      <c r="D22" s="334" t="s">
        <v>455</v>
      </c>
      <c r="E22" s="739"/>
      <c r="F22" s="397" t="s">
        <v>456</v>
      </c>
      <c r="G22" s="892"/>
      <c r="H22" s="899"/>
    </row>
    <row r="23" spans="1:10" ht="22.5" customHeight="1" thickBot="1">
      <c r="A23" s="330" t="s">
        <v>458</v>
      </c>
      <c r="B23" s="328"/>
      <c r="C23" s="328"/>
      <c r="D23" s="571" t="s">
        <v>455</v>
      </c>
      <c r="E23" s="740"/>
      <c r="F23" s="572" t="s">
        <v>456</v>
      </c>
      <c r="G23" s="904" t="s">
        <v>570</v>
      </c>
      <c r="H23" s="905"/>
    </row>
    <row r="24" spans="1:10" ht="22.5" customHeight="1" thickTop="1" thickBot="1">
      <c r="A24" s="332" t="s">
        <v>22</v>
      </c>
      <c r="B24" s="333"/>
      <c r="C24" s="333"/>
      <c r="D24" s="1153">
        <f>$D$5+$D$14+$D$15+$D$16+$D$17+$D$20</f>
        <v>0</v>
      </c>
      <c r="E24" s="1154"/>
      <c r="F24" s="1155"/>
      <c r="G24" s="903"/>
      <c r="H24" s="889"/>
      <c r="J24" s="1"/>
    </row>
    <row r="25" spans="1:10" ht="14.25">
      <c r="A25" s="6" t="s">
        <v>532</v>
      </c>
      <c r="B25" s="32"/>
      <c r="C25" s="32"/>
      <c r="D25" s="39"/>
      <c r="E25" s="32"/>
      <c r="F25" s="39"/>
      <c r="G25" s="39"/>
      <c r="H25" s="17"/>
    </row>
    <row r="26" spans="1:10" ht="14.25">
      <c r="A26" s="6" t="s">
        <v>533</v>
      </c>
      <c r="B26" s="32"/>
      <c r="C26" s="32"/>
      <c r="D26" s="39"/>
      <c r="E26" s="32"/>
      <c r="F26" s="39"/>
      <c r="G26" s="39"/>
    </row>
    <row r="27" spans="1:10" ht="14.25">
      <c r="A27" s="6" t="s">
        <v>534</v>
      </c>
      <c r="B27" s="32"/>
      <c r="C27" s="32"/>
      <c r="D27" s="39"/>
      <c r="E27" s="32"/>
      <c r="F27" s="39"/>
      <c r="G27" s="39"/>
    </row>
    <row r="28" spans="1:10" ht="14.25">
      <c r="A28" s="6" t="s">
        <v>527</v>
      </c>
      <c r="B28" s="32"/>
      <c r="C28" s="32"/>
      <c r="D28" s="39"/>
      <c r="E28" s="32"/>
      <c r="F28" s="39"/>
      <c r="G28" s="39"/>
    </row>
    <row r="29" spans="1:10">
      <c r="A29" s="94" t="s">
        <v>528</v>
      </c>
    </row>
    <row r="30" spans="1:10">
      <c r="A30" s="94" t="s">
        <v>529</v>
      </c>
    </row>
    <row r="31" spans="1:10">
      <c r="A31" s="94" t="s">
        <v>530</v>
      </c>
    </row>
    <row r="32" spans="1:10" ht="14.25">
      <c r="A32" s="1149" t="s">
        <v>813</v>
      </c>
      <c r="B32" s="1149"/>
      <c r="C32" s="1149"/>
      <c r="D32" s="1149"/>
      <c r="E32" s="1149"/>
      <c r="F32" s="1149"/>
      <c r="G32" s="9"/>
      <c r="H32" s="9" t="str">
        <f>様式7!$F$4</f>
        <v>○○○○○○○○○○○ＥＳＣＯ事業</v>
      </c>
    </row>
  </sheetData>
  <mergeCells count="11">
    <mergeCell ref="G3:H3"/>
    <mergeCell ref="A32:F32"/>
    <mergeCell ref="D17:F17"/>
    <mergeCell ref="D20:F20"/>
    <mergeCell ref="D24:F24"/>
    <mergeCell ref="D5:F5"/>
    <mergeCell ref="D14:F14"/>
    <mergeCell ref="D15:F15"/>
    <mergeCell ref="D16:F16"/>
    <mergeCell ref="A3:C4"/>
    <mergeCell ref="D3:F4"/>
  </mergeCells>
  <phoneticPr fontId="5"/>
  <printOptions horizontalCentered="1"/>
  <pageMargins left="0.51181102362204722" right="0.51181102362204722" top="0.55118110236220474" bottom="0.55118110236220474" header="0.31496062992125984" footer="0.31496062992125984"/>
  <pageSetup paperSize="9" scale="86"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37</vt:i4>
      </vt:variant>
    </vt:vector>
  </HeadingPairs>
  <TitlesOfParts>
    <vt:vector size="75" baseType="lpstr">
      <vt:lpstr>様式7</vt:lpstr>
      <vt:lpstr>様式8-1</vt:lpstr>
      <vt:lpstr>様式8-2</vt:lpstr>
      <vt:lpstr>様式9-1</vt:lpstr>
      <vt:lpstr>様式9-2</vt:lpstr>
      <vt:lpstr>様式9-3</vt:lpstr>
      <vt:lpstr>様式9-4</vt:lpstr>
      <vt:lpstr>様式9-5</vt:lpstr>
      <vt:lpstr>様式9-6</vt:lpstr>
      <vt:lpstr>様式9-7</vt:lpstr>
      <vt:lpstr>様式9-8</vt:lpstr>
      <vt:lpstr>様式9-9</vt:lpstr>
      <vt:lpstr>様式9-10</vt:lpstr>
      <vt:lpstr>様式10-1</vt:lpstr>
      <vt:lpstr>様式10-2-1</vt:lpstr>
      <vt:lpstr>様式10-2-2</vt:lpstr>
      <vt:lpstr>様式10-2-3</vt:lpstr>
      <vt:lpstr>様式10-2-4</vt:lpstr>
      <vt:lpstr>様式10-2-5</vt:lpstr>
      <vt:lpstr>様式10-2-6</vt:lpstr>
      <vt:lpstr>様式10-2-7</vt:lpstr>
      <vt:lpstr>様式10-2-8</vt:lpstr>
      <vt:lpstr>様式10-2-9</vt:lpstr>
      <vt:lpstr>様式10-2-10</vt:lpstr>
      <vt:lpstr>様式10-2-11</vt:lpstr>
      <vt:lpstr>様式10-3-1</vt:lpstr>
      <vt:lpstr>様式10-3-2</vt:lpstr>
      <vt:lpstr>様式10-3-3</vt:lpstr>
      <vt:lpstr>様式10-4</vt:lpstr>
      <vt:lpstr>様式11 </vt:lpstr>
      <vt:lpstr>様式12</vt:lpstr>
      <vt:lpstr>様式13</vt:lpstr>
      <vt:lpstr>様式14</vt:lpstr>
      <vt:lpstr>様式15</vt:lpstr>
      <vt:lpstr>様式16</vt:lpstr>
      <vt:lpstr>参考１）行政財産</vt:lpstr>
      <vt:lpstr>参考２）工事費利益加算</vt:lpstr>
      <vt:lpstr>参考３）消費電力量計算シート</vt:lpstr>
      <vt:lpstr>'参考１）行政財産'!Print_Area</vt:lpstr>
      <vt:lpstr>'参考３）消費電力量計算シート'!Print_Area</vt:lpstr>
      <vt:lpstr>'様式10-1'!Print_Area</vt:lpstr>
      <vt:lpstr>'様式10-2-1'!Print_Area</vt:lpstr>
      <vt:lpstr>'様式10-2-10'!Print_Area</vt:lpstr>
      <vt:lpstr>'様式10-2-11'!Print_Area</vt:lpstr>
      <vt:lpstr>'様式10-2-2'!Print_Area</vt:lpstr>
      <vt:lpstr>'様式10-2-3'!Print_Area</vt:lpstr>
      <vt:lpstr>'様式10-2-5'!Print_Area</vt:lpstr>
      <vt:lpstr>'様式10-2-6'!Print_Area</vt:lpstr>
      <vt:lpstr>'様式10-2-7'!Print_Area</vt:lpstr>
      <vt:lpstr>'様式10-2-8'!Print_Area</vt:lpstr>
      <vt:lpstr>'様式10-2-9'!Print_Area</vt:lpstr>
      <vt:lpstr>'様式10-3-1'!Print_Area</vt:lpstr>
      <vt:lpstr>'様式10-3-2'!Print_Area</vt:lpstr>
      <vt:lpstr>'様式10-3-3'!Print_Area</vt:lpstr>
      <vt:lpstr>'様式10-4'!Print_Area</vt:lpstr>
      <vt:lpstr>'様式11 '!Print_Area</vt:lpstr>
      <vt:lpstr>様式12!Print_Area</vt:lpstr>
      <vt:lpstr>様式13!Print_Area</vt:lpstr>
      <vt:lpstr>様式14!Print_Area</vt:lpstr>
      <vt:lpstr>様式15!Print_Area</vt:lpstr>
      <vt:lpstr>様式16!Print_Area</vt:lpstr>
      <vt:lpstr>様式7!Print_Area</vt:lpstr>
      <vt:lpstr>'様式8-1'!Print_Area</vt:lpstr>
      <vt:lpstr>'様式8-2'!Print_Area</vt:lpstr>
      <vt:lpstr>'様式9-1'!Print_Area</vt:lpstr>
      <vt:lpstr>'様式9-10'!Print_Area</vt:lpstr>
      <vt:lpstr>'様式9-2'!Print_Area</vt:lpstr>
      <vt:lpstr>'様式9-3'!Print_Area</vt:lpstr>
      <vt:lpstr>'様式9-4'!Print_Area</vt:lpstr>
      <vt:lpstr>'様式9-5'!Print_Area</vt:lpstr>
      <vt:lpstr>'様式9-6'!Print_Area</vt:lpstr>
      <vt:lpstr>'様式9-7'!Print_Area</vt:lpstr>
      <vt:lpstr>'様式9-8'!Print_Area</vt:lpstr>
      <vt:lpstr>'様式9-9'!Print_Area</vt:lpstr>
      <vt:lpstr>'参考３）消費電力量計算シート'!Print_Titles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2017-05-09T06:43:50Z</dcterms:created>
  <dcterms:modified xsi:type="dcterms:W3CDTF">2021-06-17T04:41:14Z</dcterms:modified>
</cp:coreProperties>
</file>