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1.xml" ContentType="application/vnd.openxmlformats-officedocument.drawing+xml"/>
  <Override PartName="/xl/comments24.xml" ContentType="application/vnd.openxmlformats-officedocument.spreadsheetml.comments+xml"/>
  <Override PartName="/xl/drawings/drawing12.xml" ContentType="application/vnd.openxmlformats-officedocument.drawing+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drawings/drawing13.xml" ContentType="application/vnd.openxmlformats-officedocument.drawing+xml"/>
  <Override PartName="/xl/comments28.xml" ContentType="application/vnd.openxmlformats-officedocument.spreadsheetml.comments+xml"/>
  <Override PartName="/xl/drawings/drawing14.xml" ContentType="application/vnd.openxmlformats-officedocument.drawing+xml"/>
  <Override PartName="/xl/comments29.xml" ContentType="application/vnd.openxmlformats-officedocument.spreadsheetml.comments+xml"/>
  <Override PartName="/xl/drawings/drawing15.xml" ContentType="application/vnd.openxmlformats-officedocument.drawing+xml"/>
  <Override PartName="/xl/comments30.xml" ContentType="application/vnd.openxmlformats-officedocument.spreadsheetml.comments+xml"/>
  <Override PartName="/xl/drawings/drawing16.xml" ContentType="application/vnd.openxmlformats-officedocument.drawing+xml"/>
  <Override PartName="/xl/comments31.xml" ContentType="application/vnd.openxmlformats-officedocument.spreadsheetml.comments+xml"/>
  <Override PartName="/xl/drawings/drawing17.xml" ContentType="application/vnd.openxmlformats-officedocument.drawing+xml"/>
  <Override PartName="/xl/comments32.xml" ContentType="application/vnd.openxmlformats-officedocument.spreadsheetml.comments+xml"/>
  <Override PartName="/xl/drawings/drawing18.xml" ContentType="application/vnd.openxmlformats-officedocument.drawing+xml"/>
  <Override PartName="/xl/comments33.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990" yWindow="-255" windowWidth="10755" windowHeight="7545"/>
  </bookViews>
  <sheets>
    <sheet name="様式7" sheetId="37" r:id="rId1"/>
    <sheet name="様式8-1" sheetId="36" r:id="rId2"/>
    <sheet name="様式8-2" sheetId="50" r:id="rId3"/>
    <sheet name="様式9-1" sheetId="1" r:id="rId4"/>
    <sheet name="様式9-2" sheetId="59" r:id="rId5"/>
    <sheet name="様式9-3" sheetId="39" r:id="rId6"/>
    <sheet name="様式9-4" sheetId="40" r:id="rId7"/>
    <sheet name="様式9-5" sheetId="41" r:id="rId8"/>
    <sheet name="様式9-6" sheetId="6" r:id="rId9"/>
    <sheet name="様式9-7" sheetId="7" r:id="rId10"/>
    <sheet name="様式9-8" sheetId="8" r:id="rId11"/>
    <sheet name="様式9-9" sheetId="9" r:id="rId12"/>
    <sheet name="様式9-10" sheetId="10" r:id="rId13"/>
    <sheet name="様式10-1" sheetId="12" r:id="rId14"/>
    <sheet name="様式10-2-1" sheetId="13" r:id="rId15"/>
    <sheet name="様式10-2-2" sheetId="14" r:id="rId16"/>
    <sheet name="様式10-2-3" sheetId="15" r:id="rId17"/>
    <sheet name="様式10-2-4" sheetId="16" r:id="rId18"/>
    <sheet name="様式10-2-5" sheetId="17" r:id="rId19"/>
    <sheet name="様式10-2-6" sheetId="18" r:id="rId20"/>
    <sheet name="様式10-2-7" sheetId="42" r:id="rId21"/>
    <sheet name="様式10-2-8" sheetId="43" r:id="rId22"/>
    <sheet name="様式10-2-9" sheetId="44" r:id="rId23"/>
    <sheet name="様式10-3-1" sheetId="26" r:id="rId24"/>
    <sheet name="様式10-3-2" sheetId="52" r:id="rId25"/>
    <sheet name="様式10-3-3" sheetId="62" r:id="rId26"/>
    <sheet name="様式10-4" sheetId="60" r:id="rId27"/>
    <sheet name="様式11 " sheetId="45" r:id="rId28"/>
    <sheet name="様式12" sheetId="33" r:id="rId29"/>
    <sheet name="様式13" sheetId="46" r:id="rId30"/>
    <sheet name="様式14" sheetId="47" r:id="rId31"/>
    <sheet name="様式15" sheetId="48" r:id="rId32"/>
    <sheet name="様式16" sheetId="53" r:id="rId33"/>
    <sheet name="参考１）行政財産" sheetId="63" r:id="rId34"/>
    <sheet name="参考２）工事費利益加算" sheetId="64" r:id="rId35"/>
  </sheets>
  <definedNames>
    <definedName name="_xlnm.Print_Area" localSheetId="33">'参考１）行政財産'!$A$1:$G$40</definedName>
    <definedName name="_xlnm.Print_Area" localSheetId="13">'様式10-1'!$A$1:$O$42</definedName>
    <definedName name="_xlnm.Print_Area" localSheetId="14">'様式10-2-1'!$A$1:$J$39</definedName>
    <definedName name="_xlnm.Print_Area" localSheetId="15">'様式10-2-2'!$A$1:$L$40</definedName>
    <definedName name="_xlnm.Print_Area" localSheetId="16">'様式10-2-3'!$A$1:$J$37</definedName>
    <definedName name="_xlnm.Print_Area" localSheetId="17">'様式10-2-4'!$A$1:$I$38</definedName>
    <definedName name="_xlnm.Print_Area" localSheetId="18">'様式10-2-5'!$A$1:$I$33</definedName>
    <definedName name="_xlnm.Print_Area" localSheetId="19">'様式10-2-6'!$A$1:$I$37</definedName>
    <definedName name="_xlnm.Print_Area" localSheetId="20">'様式10-2-7'!$A$1:$CB$47</definedName>
    <definedName name="_xlnm.Print_Area" localSheetId="21">'様式10-2-8'!$A$1:$D$46</definedName>
    <definedName name="_xlnm.Print_Area" localSheetId="22">'様式10-2-9'!$A$1:$M$25</definedName>
    <definedName name="_xlnm.Print_Area" localSheetId="23">'様式10-3-1'!$A$1:$H$75</definedName>
    <definedName name="_xlnm.Print_Area" localSheetId="24">'様式10-3-2'!$A$1:$F$65</definedName>
    <definedName name="_xlnm.Print_Area" localSheetId="25">'様式10-3-3'!$A$1:$AI$72</definedName>
    <definedName name="_xlnm.Print_Area" localSheetId="26">'様式10-4'!$A$1:$AI$72</definedName>
    <definedName name="_xlnm.Print_Area" localSheetId="27">'様式11 '!$A$1:$D$40</definedName>
    <definedName name="_xlnm.Print_Area" localSheetId="28">様式12!$A$1:$G$45</definedName>
    <definedName name="_xlnm.Print_Area" localSheetId="29">様式13!$A$1:$D$37</definedName>
    <definedName name="_xlnm.Print_Area" localSheetId="30">様式14!$A$1:$D$40</definedName>
    <definedName name="_xlnm.Print_Area" localSheetId="31">様式15!$A$1:$D$40</definedName>
    <definedName name="_xlnm.Print_Area" localSheetId="32">様式16!$A$1:$G$67</definedName>
    <definedName name="_xlnm.Print_Area" localSheetId="0">様式7!$A$1:$X$40</definedName>
    <definedName name="_xlnm.Print_Area" localSheetId="1">'様式8-1'!$A$1:$P$42</definedName>
    <definedName name="_xlnm.Print_Area" localSheetId="2">'様式8-2'!$A$1:$P$42</definedName>
    <definedName name="_xlnm.Print_Area" localSheetId="3">'様式9-1'!$A$1:$P$45</definedName>
    <definedName name="_xlnm.Print_Area" localSheetId="12">'様式9-10'!$A$1:$L$67</definedName>
    <definedName name="_xlnm.Print_Area" localSheetId="4">'様式9-2'!$A$1:$F$29</definedName>
    <definedName name="_xlnm.Print_Area" localSheetId="5">'様式9-3'!$A$1:$F$30</definedName>
    <definedName name="_xlnm.Print_Area" localSheetId="6">'様式9-4'!$A$1:$G$29</definedName>
    <definedName name="_xlnm.Print_Area" localSheetId="7">'様式9-5'!$A$1:$H$29</definedName>
    <definedName name="_xlnm.Print_Area" localSheetId="8">'様式9-6'!$A$1:$G$31</definedName>
    <definedName name="_xlnm.Print_Area" localSheetId="9">'様式9-7'!$A$1:$M$34</definedName>
    <definedName name="_xlnm.Print_Area" localSheetId="10">'様式9-8'!$A$1:$O$39</definedName>
    <definedName name="_xlnm.Print_Area" localSheetId="11">'様式9-9'!$A$1:$O$50</definedName>
  </definedNames>
  <calcPr calcId="145621"/>
</workbook>
</file>

<file path=xl/calcChain.xml><?xml version="1.0" encoding="utf-8"?>
<calcChain xmlns="http://schemas.openxmlformats.org/spreadsheetml/2006/main">
  <c r="G7" i="64" l="1"/>
  <c r="G17" i="64" s="1"/>
  <c r="H7" i="64"/>
  <c r="G8" i="64"/>
  <c r="H8" i="64"/>
  <c r="G9" i="64"/>
  <c r="H9" i="64"/>
  <c r="H17" i="64" s="1"/>
  <c r="G10" i="64"/>
  <c r="H10" i="64"/>
  <c r="G11" i="64"/>
  <c r="H11" i="64"/>
  <c r="G12" i="64"/>
  <c r="H12" i="64"/>
  <c r="G13" i="64"/>
  <c r="H13" i="64"/>
  <c r="G14" i="64"/>
  <c r="H14" i="64"/>
  <c r="G15" i="64"/>
  <c r="H15" i="64"/>
  <c r="G16" i="64"/>
  <c r="H16" i="64"/>
  <c r="G22" i="64"/>
  <c r="G31" i="64" s="1"/>
  <c r="H22" i="64"/>
  <c r="G23" i="64"/>
  <c r="H23" i="64"/>
  <c r="G24" i="64"/>
  <c r="H24" i="64"/>
  <c r="H31" i="64" s="1"/>
  <c r="G25" i="64"/>
  <c r="H25" i="64"/>
  <c r="G26" i="64"/>
  <c r="H26" i="64"/>
  <c r="G27" i="64"/>
  <c r="H27" i="64"/>
  <c r="G28" i="64"/>
  <c r="H28" i="64"/>
  <c r="G29" i="64"/>
  <c r="H29" i="64"/>
  <c r="G30" i="64"/>
  <c r="H30" i="64"/>
  <c r="G35" i="64"/>
  <c r="H35" i="64"/>
  <c r="G36" i="64"/>
  <c r="H36" i="64"/>
  <c r="G37" i="64"/>
  <c r="H37" i="64"/>
  <c r="G38" i="64"/>
  <c r="H38" i="64"/>
  <c r="G39" i="64"/>
  <c r="G45" i="64" s="1"/>
  <c r="H39" i="64"/>
  <c r="H45" i="64" s="1"/>
  <c r="G40" i="64"/>
  <c r="H40" i="64"/>
  <c r="G41" i="64"/>
  <c r="H41" i="64"/>
  <c r="G42" i="64"/>
  <c r="H42" i="64"/>
  <c r="G43" i="64"/>
  <c r="H43" i="64"/>
  <c r="G44" i="64"/>
  <c r="H44" i="64"/>
  <c r="G36" i="63"/>
  <c r="G35" i="63"/>
  <c r="G34" i="63"/>
  <c r="G33" i="63"/>
  <c r="G32" i="63"/>
  <c r="G31" i="63"/>
  <c r="G30" i="63"/>
  <c r="G29" i="63"/>
  <c r="G28" i="63"/>
  <c r="G27" i="63"/>
  <c r="G26" i="63"/>
  <c r="G25" i="63"/>
  <c r="G24" i="63"/>
  <c r="G23" i="63"/>
  <c r="G22" i="63"/>
  <c r="G21" i="63"/>
  <c r="G20" i="63"/>
  <c r="G19" i="63"/>
  <c r="G18" i="63"/>
  <c r="G17" i="63"/>
  <c r="G16" i="63"/>
  <c r="G15" i="63"/>
  <c r="G14" i="63"/>
  <c r="G13" i="63"/>
  <c r="G12" i="63"/>
  <c r="G11" i="63"/>
  <c r="G10" i="63"/>
  <c r="G9" i="63"/>
  <c r="G8" i="63"/>
  <c r="G7" i="63"/>
  <c r="G37" i="63" s="1"/>
  <c r="AH68" i="60" l="1"/>
  <c r="E17" i="62" l="1"/>
  <c r="E17" i="60"/>
  <c r="BB67" i="62" l="1"/>
  <c r="AZ67" i="62"/>
  <c r="AX67" i="62"/>
  <c r="BD66" i="62"/>
  <c r="BB65" i="62"/>
  <c r="BB64" i="62"/>
  <c r="AZ64" i="62"/>
  <c r="AX64" i="62"/>
  <c r="AV64" i="62"/>
  <c r="BB63" i="62"/>
  <c r="AZ63" i="62"/>
  <c r="AX63" i="62"/>
  <c r="AV63" i="62"/>
  <c r="AT63" i="62"/>
  <c r="BB62" i="62"/>
  <c r="AZ62" i="62"/>
  <c r="AX62" i="62"/>
  <c r="AV62" i="62"/>
  <c r="AT62" i="62"/>
  <c r="AR62" i="62"/>
  <c r="BB61" i="62"/>
  <c r="AZ61" i="62"/>
  <c r="AX61" i="62"/>
  <c r="AV61" i="62"/>
  <c r="AT61" i="62"/>
  <c r="AR61" i="62"/>
  <c r="BD61" i="62" s="1"/>
  <c r="AO61" i="62"/>
  <c r="BB60" i="62"/>
  <c r="AZ60" i="62"/>
  <c r="AX60" i="62"/>
  <c r="AV60" i="62"/>
  <c r="BB59" i="62"/>
  <c r="AZ59" i="62"/>
  <c r="AX59" i="62"/>
  <c r="AV59" i="62"/>
  <c r="AT59" i="62"/>
  <c r="BB58" i="62"/>
  <c r="AZ58" i="62"/>
  <c r="AX58" i="62"/>
  <c r="AV58" i="62"/>
  <c r="AT58" i="62"/>
  <c r="AR58" i="62"/>
  <c r="BB57" i="62"/>
  <c r="AZ57" i="62"/>
  <c r="AX57" i="62"/>
  <c r="AV57" i="62"/>
  <c r="AT57" i="62"/>
  <c r="AR57" i="62"/>
  <c r="BD57" i="62" s="1"/>
  <c r="AO57" i="62"/>
  <c r="BB56" i="62"/>
  <c r="AZ56" i="62"/>
  <c r="AX56" i="62"/>
  <c r="AV56" i="62"/>
  <c r="BB55" i="62"/>
  <c r="AZ55" i="62"/>
  <c r="AX55" i="62"/>
  <c r="AV55" i="62"/>
  <c r="AT55" i="62"/>
  <c r="BB54" i="62"/>
  <c r="AZ54" i="62"/>
  <c r="AX54" i="62"/>
  <c r="AV54" i="62"/>
  <c r="AT54" i="62"/>
  <c r="AR54" i="62"/>
  <c r="BB53" i="62"/>
  <c r="AZ53" i="62"/>
  <c r="BD53" i="62" s="1"/>
  <c r="AX53" i="62"/>
  <c r="AV53" i="62"/>
  <c r="AT53" i="62"/>
  <c r="AR53" i="62"/>
  <c r="AO53" i="62"/>
  <c r="BB52" i="62"/>
  <c r="AZ52" i="62"/>
  <c r="AX52" i="62"/>
  <c r="AV52" i="62"/>
  <c r="BB51" i="62"/>
  <c r="AZ51" i="62"/>
  <c r="AX51" i="62"/>
  <c r="AV51" i="62"/>
  <c r="AT51" i="62"/>
  <c r="BB50" i="62"/>
  <c r="AZ50" i="62"/>
  <c r="AX50" i="62"/>
  <c r="AV50" i="62"/>
  <c r="AT50" i="62"/>
  <c r="AR50" i="62"/>
  <c r="BB49" i="62"/>
  <c r="AZ49" i="62"/>
  <c r="AX49" i="62"/>
  <c r="AV49" i="62"/>
  <c r="AT49" i="62"/>
  <c r="AR49" i="62"/>
  <c r="BD49" i="62" s="1"/>
  <c r="AO49" i="62"/>
  <c r="BB48" i="62"/>
  <c r="AZ48" i="62"/>
  <c r="AX48" i="62"/>
  <c r="AV48" i="62"/>
  <c r="BB47" i="62"/>
  <c r="AZ47" i="62"/>
  <c r="AX47" i="62"/>
  <c r="AV47" i="62"/>
  <c r="AT47" i="62"/>
  <c r="BB46" i="62"/>
  <c r="AZ46" i="62"/>
  <c r="AX46" i="62"/>
  <c r="AV46" i="62"/>
  <c r="AT46" i="62"/>
  <c r="AR46" i="62"/>
  <c r="BB45" i="62"/>
  <c r="AZ45" i="62"/>
  <c r="AX45" i="62"/>
  <c r="AV45" i="62"/>
  <c r="AT45" i="62"/>
  <c r="AR45" i="62"/>
  <c r="BD45" i="62" s="1"/>
  <c r="AO45" i="62"/>
  <c r="BB44" i="62"/>
  <c r="AZ44" i="62"/>
  <c r="AX44" i="62"/>
  <c r="AV44" i="62"/>
  <c r="BB43" i="62"/>
  <c r="AZ43" i="62"/>
  <c r="AX43" i="62"/>
  <c r="AV43" i="62"/>
  <c r="AT43" i="62"/>
  <c r="BB42" i="62"/>
  <c r="AZ42" i="62"/>
  <c r="AX42" i="62"/>
  <c r="AV42" i="62"/>
  <c r="AT42" i="62"/>
  <c r="AR42" i="62"/>
  <c r="BB41" i="62"/>
  <c r="AZ41" i="62"/>
  <c r="BD41" i="62" s="1"/>
  <c r="AX41" i="62"/>
  <c r="AV41" i="62"/>
  <c r="AT41" i="62"/>
  <c r="AR41" i="62"/>
  <c r="AO41" i="62"/>
  <c r="BB40" i="62"/>
  <c r="AZ40" i="62"/>
  <c r="AX40" i="62"/>
  <c r="AV40" i="62"/>
  <c r="BB39" i="62"/>
  <c r="AZ39" i="62"/>
  <c r="AX39" i="62"/>
  <c r="AV39" i="62"/>
  <c r="AT39" i="62"/>
  <c r="BB38" i="62"/>
  <c r="AZ38" i="62"/>
  <c r="AX38" i="62"/>
  <c r="AV38" i="62"/>
  <c r="AT38" i="62"/>
  <c r="AR38" i="62"/>
  <c r="BB37" i="62"/>
  <c r="AZ37" i="62"/>
  <c r="AX37" i="62"/>
  <c r="AV37" i="62"/>
  <c r="AT37" i="62"/>
  <c r="AR37" i="62"/>
  <c r="BD37" i="62" s="1"/>
  <c r="AO37" i="62"/>
  <c r="BB36" i="62"/>
  <c r="AZ36" i="62"/>
  <c r="AX36" i="62"/>
  <c r="AV36" i="62"/>
  <c r="BB35" i="62"/>
  <c r="AZ35" i="62"/>
  <c r="AX35" i="62"/>
  <c r="AV35" i="62"/>
  <c r="AT35" i="62"/>
  <c r="BB34" i="62"/>
  <c r="AZ34" i="62"/>
  <c r="AX34" i="62"/>
  <c r="AV34" i="62"/>
  <c r="AT34" i="62"/>
  <c r="AR34" i="62"/>
  <c r="BB33" i="62"/>
  <c r="AZ33" i="62"/>
  <c r="AX33" i="62"/>
  <c r="AV33" i="62"/>
  <c r="AT33" i="62"/>
  <c r="AR33" i="62"/>
  <c r="BD33" i="62" s="1"/>
  <c r="AO33" i="62"/>
  <c r="BB32" i="62"/>
  <c r="AZ32" i="62"/>
  <c r="AX32" i="62"/>
  <c r="AV32" i="62"/>
  <c r="BB31" i="62"/>
  <c r="AZ31" i="62"/>
  <c r="AX31" i="62"/>
  <c r="AV31" i="62"/>
  <c r="AT31" i="62"/>
  <c r="BB30" i="62"/>
  <c r="AZ30" i="62"/>
  <c r="AX30" i="62"/>
  <c r="AV30" i="62"/>
  <c r="AT30" i="62"/>
  <c r="AR30" i="62"/>
  <c r="BB29" i="62"/>
  <c r="AZ29" i="62"/>
  <c r="BD29" i="62" s="1"/>
  <c r="AX29" i="62"/>
  <c r="AV29" i="62"/>
  <c r="AT29" i="62"/>
  <c r="AR29" i="62"/>
  <c r="AO29" i="62"/>
  <c r="BB28" i="62"/>
  <c r="BB68" i="62" s="1"/>
  <c r="AZ28" i="62"/>
  <c r="AZ68" i="62" s="1"/>
  <c r="AX28" i="62"/>
  <c r="AX68" i="62" s="1"/>
  <c r="AV28" i="62"/>
  <c r="AV68" i="62" s="1"/>
  <c r="BB27" i="62"/>
  <c r="AZ27" i="62"/>
  <c r="AX27" i="62"/>
  <c r="AV27" i="62"/>
  <c r="AV67" i="62" s="1"/>
  <c r="AT27" i="62"/>
  <c r="AT67" i="62" s="1"/>
  <c r="BB26" i="62"/>
  <c r="BB66" i="62" s="1"/>
  <c r="AZ26" i="62"/>
  <c r="AZ66" i="62" s="1"/>
  <c r="AX26" i="62"/>
  <c r="AX66" i="62" s="1"/>
  <c r="AV26" i="62"/>
  <c r="AV66" i="62" s="1"/>
  <c r="AT26" i="62"/>
  <c r="AT66" i="62" s="1"/>
  <c r="AR26" i="62"/>
  <c r="AR66" i="62" s="1"/>
  <c r="BB25" i="62"/>
  <c r="AZ25" i="62"/>
  <c r="AZ65" i="62" s="1"/>
  <c r="AX25" i="62"/>
  <c r="AX65" i="62" s="1"/>
  <c r="AV25" i="62"/>
  <c r="AV65" i="62" s="1"/>
  <c r="AT25" i="62"/>
  <c r="AT65" i="62" s="1"/>
  <c r="AR25" i="62"/>
  <c r="AR65" i="62" s="1"/>
  <c r="AO25" i="62"/>
  <c r="AO61" i="60"/>
  <c r="AO57" i="60"/>
  <c r="AO53" i="60"/>
  <c r="AO49" i="60"/>
  <c r="AO45" i="60"/>
  <c r="AO41" i="60"/>
  <c r="AO37" i="60"/>
  <c r="AO33" i="60"/>
  <c r="AO29" i="60"/>
  <c r="AO25" i="60"/>
  <c r="K7" i="60"/>
  <c r="BB67" i="60"/>
  <c r="BD66" i="60"/>
  <c r="BB64" i="60"/>
  <c r="AZ64" i="60"/>
  <c r="AX64" i="60"/>
  <c r="AT64" i="60"/>
  <c r="AR64" i="60"/>
  <c r="BD64" i="60" s="1"/>
  <c r="BB63" i="60"/>
  <c r="AZ63" i="60"/>
  <c r="AX63" i="60"/>
  <c r="AT63" i="60"/>
  <c r="AR63" i="60"/>
  <c r="BD63" i="60" s="1"/>
  <c r="BB62" i="60"/>
  <c r="AZ62" i="60"/>
  <c r="AX62" i="60"/>
  <c r="AV62" i="60"/>
  <c r="AT62" i="60"/>
  <c r="AR62" i="60"/>
  <c r="BB61" i="60"/>
  <c r="AZ61" i="60"/>
  <c r="AX61" i="60"/>
  <c r="AV61" i="60"/>
  <c r="AT61" i="60"/>
  <c r="AR61" i="60"/>
  <c r="BD61" i="60" s="1"/>
  <c r="BB60" i="60"/>
  <c r="AZ60" i="60"/>
  <c r="AX60" i="60"/>
  <c r="AT60" i="60"/>
  <c r="AR60" i="60"/>
  <c r="BD60" i="60" s="1"/>
  <c r="BB59" i="60"/>
  <c r="AZ59" i="60"/>
  <c r="AX59" i="60"/>
  <c r="AT59" i="60"/>
  <c r="AR59" i="60"/>
  <c r="BD59" i="60" s="1"/>
  <c r="BB58" i="60"/>
  <c r="AZ58" i="60"/>
  <c r="AX58" i="60"/>
  <c r="AV58" i="60"/>
  <c r="AT58" i="60"/>
  <c r="AR58" i="60"/>
  <c r="BB57" i="60"/>
  <c r="AZ57" i="60"/>
  <c r="AX57" i="60"/>
  <c r="AV57" i="60"/>
  <c r="AT57" i="60"/>
  <c r="AR57" i="60"/>
  <c r="BD57" i="60" s="1"/>
  <c r="BB56" i="60"/>
  <c r="AZ56" i="60"/>
  <c r="AX56" i="60"/>
  <c r="AT56" i="60"/>
  <c r="AR56" i="60"/>
  <c r="BD56" i="60" s="1"/>
  <c r="BD55" i="60"/>
  <c r="BB55" i="60"/>
  <c r="AZ55" i="60"/>
  <c r="AX55" i="60"/>
  <c r="AT55" i="60"/>
  <c r="AR55" i="60"/>
  <c r="BB54" i="60"/>
  <c r="AZ54" i="60"/>
  <c r="AX54" i="60"/>
  <c r="AV54" i="60"/>
  <c r="AT54" i="60"/>
  <c r="AR54" i="60"/>
  <c r="BB53" i="60"/>
  <c r="AZ53" i="60"/>
  <c r="AX53" i="60"/>
  <c r="AV53" i="60"/>
  <c r="AT53" i="60"/>
  <c r="AR53" i="60"/>
  <c r="BD53" i="60" s="1"/>
  <c r="BB52" i="60"/>
  <c r="AZ52" i="60"/>
  <c r="AX52" i="60"/>
  <c r="AT52" i="60"/>
  <c r="AR52" i="60"/>
  <c r="BD52" i="60" s="1"/>
  <c r="BB51" i="60"/>
  <c r="AZ51" i="60"/>
  <c r="AX51" i="60"/>
  <c r="AT51" i="60"/>
  <c r="AR51" i="60"/>
  <c r="BD51" i="60" s="1"/>
  <c r="BB50" i="60"/>
  <c r="AZ50" i="60"/>
  <c r="AX50" i="60"/>
  <c r="AV50" i="60"/>
  <c r="AT50" i="60"/>
  <c r="AR50" i="60"/>
  <c r="BB49" i="60"/>
  <c r="AZ49" i="60"/>
  <c r="AX49" i="60"/>
  <c r="AV49" i="60"/>
  <c r="AT49" i="60"/>
  <c r="BD49" i="60" s="1"/>
  <c r="AR49" i="60"/>
  <c r="BB48" i="60"/>
  <c r="AZ48" i="60"/>
  <c r="AX48" i="60"/>
  <c r="AT48" i="60"/>
  <c r="AR48" i="60"/>
  <c r="BD48" i="60" s="1"/>
  <c r="BB47" i="60"/>
  <c r="AZ47" i="60"/>
  <c r="AX47" i="60"/>
  <c r="AT47" i="60"/>
  <c r="AR47" i="60"/>
  <c r="BD47" i="60" s="1"/>
  <c r="BB46" i="60"/>
  <c r="AZ46" i="60"/>
  <c r="AX46" i="60"/>
  <c r="AV46" i="60"/>
  <c r="AT46" i="60"/>
  <c r="AR46" i="60"/>
  <c r="BB45" i="60"/>
  <c r="AZ45" i="60"/>
  <c r="AX45" i="60"/>
  <c r="AV45" i="60"/>
  <c r="AT45" i="60"/>
  <c r="AR45" i="60"/>
  <c r="BD45" i="60" s="1"/>
  <c r="BB44" i="60"/>
  <c r="AZ44" i="60"/>
  <c r="AX44" i="60"/>
  <c r="AT44" i="60"/>
  <c r="AR44" i="60"/>
  <c r="BD44" i="60" s="1"/>
  <c r="BB43" i="60"/>
  <c r="AZ43" i="60"/>
  <c r="AX43" i="60"/>
  <c r="AT43" i="60"/>
  <c r="AR43" i="60"/>
  <c r="BD43" i="60" s="1"/>
  <c r="BB42" i="60"/>
  <c r="AZ42" i="60"/>
  <c r="AX42" i="60"/>
  <c r="AV42" i="60"/>
  <c r="AT42" i="60"/>
  <c r="AR42" i="60"/>
  <c r="BB41" i="60"/>
  <c r="AZ41" i="60"/>
  <c r="AX41" i="60"/>
  <c r="AV41" i="60"/>
  <c r="AT41" i="60"/>
  <c r="AR41" i="60"/>
  <c r="BD41" i="60" s="1"/>
  <c r="BB40" i="60"/>
  <c r="AZ40" i="60"/>
  <c r="AX40" i="60"/>
  <c r="AT40" i="60"/>
  <c r="AR40" i="60"/>
  <c r="BD40" i="60" s="1"/>
  <c r="BB39" i="60"/>
  <c r="AZ39" i="60"/>
  <c r="AX39" i="60"/>
  <c r="AT39" i="60"/>
  <c r="AR39" i="60"/>
  <c r="BD39" i="60" s="1"/>
  <c r="BB38" i="60"/>
  <c r="AZ38" i="60"/>
  <c r="AX38" i="60"/>
  <c r="AV38" i="60"/>
  <c r="AT38" i="60"/>
  <c r="AR38" i="60"/>
  <c r="BB37" i="60"/>
  <c r="AZ37" i="60"/>
  <c r="AX37" i="60"/>
  <c r="AV37" i="60"/>
  <c r="AT37" i="60"/>
  <c r="AR37" i="60"/>
  <c r="BD37" i="60" s="1"/>
  <c r="BB36" i="60"/>
  <c r="AZ36" i="60"/>
  <c r="AX36" i="60"/>
  <c r="AT36" i="60"/>
  <c r="AR36" i="60"/>
  <c r="BD36" i="60" s="1"/>
  <c r="BB35" i="60"/>
  <c r="AZ35" i="60"/>
  <c r="AX35" i="60"/>
  <c r="AT35" i="60"/>
  <c r="AR35" i="60"/>
  <c r="BD35" i="60" s="1"/>
  <c r="BB34" i="60"/>
  <c r="AZ34" i="60"/>
  <c r="AX34" i="60"/>
  <c r="AV34" i="60"/>
  <c r="AT34" i="60"/>
  <c r="AR34" i="60"/>
  <c r="BB33" i="60"/>
  <c r="AZ33" i="60"/>
  <c r="AX33" i="60"/>
  <c r="AV33" i="60"/>
  <c r="AT33" i="60"/>
  <c r="BD33" i="60" s="1"/>
  <c r="AR33" i="60"/>
  <c r="BB32" i="60"/>
  <c r="AZ32" i="60"/>
  <c r="AX32" i="60"/>
  <c r="AT32" i="60"/>
  <c r="AR32" i="60"/>
  <c r="BD32" i="60" s="1"/>
  <c r="BB31" i="60"/>
  <c r="AZ31" i="60"/>
  <c r="AX31" i="60"/>
  <c r="AT31" i="60"/>
  <c r="AR31" i="60"/>
  <c r="BD31" i="60" s="1"/>
  <c r="BB30" i="60"/>
  <c r="AZ30" i="60"/>
  <c r="AX30" i="60"/>
  <c r="AV30" i="60"/>
  <c r="AT30" i="60"/>
  <c r="AR30" i="60"/>
  <c r="BB29" i="60"/>
  <c r="AZ29" i="60"/>
  <c r="AX29" i="60"/>
  <c r="AV29" i="60"/>
  <c r="AT29" i="60"/>
  <c r="AR29" i="60"/>
  <c r="BD29" i="60" s="1"/>
  <c r="BB28" i="60"/>
  <c r="BB68" i="60" s="1"/>
  <c r="AZ28" i="60"/>
  <c r="AZ68" i="60" s="1"/>
  <c r="AX28" i="60"/>
  <c r="AX68" i="60" s="1"/>
  <c r="AT28" i="60"/>
  <c r="AT68" i="60" s="1"/>
  <c r="AR28" i="60"/>
  <c r="AR68" i="60" s="1"/>
  <c r="BD27" i="60"/>
  <c r="BD67" i="60" s="1"/>
  <c r="BB27" i="60"/>
  <c r="AZ27" i="60"/>
  <c r="AZ67" i="60" s="1"/>
  <c r="AX27" i="60"/>
  <c r="AX67" i="60" s="1"/>
  <c r="AT27" i="60"/>
  <c r="AT67" i="60" s="1"/>
  <c r="AR27" i="60"/>
  <c r="AR67" i="60" s="1"/>
  <c r="BB26" i="60"/>
  <c r="BB66" i="60" s="1"/>
  <c r="AZ26" i="60"/>
  <c r="AZ66" i="60" s="1"/>
  <c r="AX26" i="60"/>
  <c r="AX66" i="60" s="1"/>
  <c r="AV26" i="60"/>
  <c r="AV66" i="60" s="1"/>
  <c r="AT26" i="60"/>
  <c r="AT66" i="60" s="1"/>
  <c r="AR26" i="60"/>
  <c r="AR66" i="60" s="1"/>
  <c r="BB25" i="60"/>
  <c r="BB65" i="60" s="1"/>
  <c r="AZ25" i="60"/>
  <c r="AZ65" i="60" s="1"/>
  <c r="AX25" i="60"/>
  <c r="AX65" i="60" s="1"/>
  <c r="AV25" i="60"/>
  <c r="AV65" i="60" s="1"/>
  <c r="AT25" i="60"/>
  <c r="AT65" i="60" s="1"/>
  <c r="AR25" i="60"/>
  <c r="AR65" i="60" s="1"/>
  <c r="M7" i="60" l="1"/>
  <c r="BD25" i="62"/>
  <c r="BD65" i="62" s="1"/>
  <c r="BD28" i="60"/>
  <c r="BD68" i="60" s="1"/>
  <c r="BD25" i="60"/>
  <c r="BD65" i="60" s="1"/>
  <c r="O6" i="7" l="1"/>
  <c r="K1" i="7" l="1"/>
  <c r="K1" i="9" s="1"/>
  <c r="D24" i="7"/>
  <c r="C15" i="10"/>
  <c r="C28" i="14" l="1"/>
  <c r="C27" i="14"/>
  <c r="C26" i="14"/>
  <c r="I13" i="7" l="1"/>
  <c r="I12" i="7"/>
  <c r="D10" i="7"/>
  <c r="K12" i="7"/>
  <c r="D7" i="7" l="1"/>
  <c r="H8" i="7"/>
  <c r="E8" i="7"/>
  <c r="F32" i="9"/>
  <c r="G18" i="9"/>
  <c r="L8" i="7" l="1"/>
  <c r="AI72" i="62" l="1"/>
  <c r="AH68" i="62"/>
  <c r="AH66" i="62"/>
  <c r="AD66" i="62"/>
  <c r="AB66" i="62"/>
  <c r="Z66" i="62"/>
  <c r="X66" i="62"/>
  <c r="V66" i="62"/>
  <c r="T66" i="62"/>
  <c r="R66" i="62"/>
  <c r="P66" i="62"/>
  <c r="N66" i="62"/>
  <c r="L66" i="62"/>
  <c r="J66" i="62"/>
  <c r="H66" i="62"/>
  <c r="F66" i="62"/>
  <c r="D66" i="62"/>
  <c r="AB65" i="62"/>
  <c r="Z65" i="62"/>
  <c r="X65" i="62"/>
  <c r="V65" i="62"/>
  <c r="T65" i="62"/>
  <c r="R65" i="62"/>
  <c r="N65" i="62"/>
  <c r="L65" i="62"/>
  <c r="J65" i="62"/>
  <c r="H65" i="62"/>
  <c r="F65" i="62"/>
  <c r="D65" i="62"/>
  <c r="AB64" i="62"/>
  <c r="Z64" i="62"/>
  <c r="X64" i="62"/>
  <c r="V64" i="62"/>
  <c r="T64" i="62"/>
  <c r="R64" i="62"/>
  <c r="N64" i="62"/>
  <c r="L64" i="62"/>
  <c r="J64" i="62"/>
  <c r="H64" i="62"/>
  <c r="F64" i="62"/>
  <c r="D64" i="62"/>
  <c r="AB63" i="62"/>
  <c r="Z63" i="62"/>
  <c r="X63" i="62"/>
  <c r="V63" i="62"/>
  <c r="T63" i="62"/>
  <c r="R63" i="62"/>
  <c r="N63" i="62"/>
  <c r="L63" i="62"/>
  <c r="J63" i="62"/>
  <c r="H63" i="62"/>
  <c r="F63" i="62"/>
  <c r="D63" i="62"/>
  <c r="AD61" i="62"/>
  <c r="P61" i="62"/>
  <c r="AF61" i="62" s="1"/>
  <c r="AB60" i="62"/>
  <c r="Z60" i="62"/>
  <c r="X60" i="62"/>
  <c r="V60" i="62"/>
  <c r="T60" i="62"/>
  <c r="R60" i="62"/>
  <c r="N60" i="62"/>
  <c r="L60" i="62"/>
  <c r="J60" i="62"/>
  <c r="H60" i="62"/>
  <c r="F60" i="62"/>
  <c r="D60" i="62"/>
  <c r="AR60" i="62" s="1"/>
  <c r="BD60" i="62" s="1"/>
  <c r="AB59" i="62"/>
  <c r="Z59" i="62"/>
  <c r="X59" i="62"/>
  <c r="V59" i="62"/>
  <c r="T59" i="62"/>
  <c r="R59" i="62"/>
  <c r="N59" i="62"/>
  <c r="L59" i="62"/>
  <c r="J59" i="62"/>
  <c r="H59" i="62"/>
  <c r="F59" i="62"/>
  <c r="D59" i="62"/>
  <c r="AD57" i="62"/>
  <c r="P57" i="62"/>
  <c r="AB56" i="62"/>
  <c r="Z56" i="62"/>
  <c r="X56" i="62"/>
  <c r="V56" i="62"/>
  <c r="T56" i="62"/>
  <c r="R56" i="62"/>
  <c r="N56" i="62"/>
  <c r="L56" i="62"/>
  <c r="J56" i="62"/>
  <c r="H56" i="62"/>
  <c r="F56" i="62"/>
  <c r="AT56" i="62" s="1"/>
  <c r="D56" i="62"/>
  <c r="AR56" i="62" s="1"/>
  <c r="BD56" i="62" s="1"/>
  <c r="AB55" i="62"/>
  <c r="Z55" i="62"/>
  <c r="X55" i="62"/>
  <c r="V55" i="62"/>
  <c r="T55" i="62"/>
  <c r="R55" i="62"/>
  <c r="N55" i="62"/>
  <c r="L55" i="62"/>
  <c r="J55" i="62"/>
  <c r="H55" i="62"/>
  <c r="F55" i="62"/>
  <c r="D55" i="62"/>
  <c r="AR55" i="62" s="1"/>
  <c r="BD55" i="62" s="1"/>
  <c r="AD53" i="62"/>
  <c r="P53" i="62"/>
  <c r="AB52" i="62"/>
  <c r="Z52" i="62"/>
  <c r="X52" i="62"/>
  <c r="V52" i="62"/>
  <c r="T52" i="62"/>
  <c r="R52" i="62"/>
  <c r="N52" i="62"/>
  <c r="L52" i="62"/>
  <c r="J52" i="62"/>
  <c r="H52" i="62"/>
  <c r="F52" i="62"/>
  <c r="AT52" i="62" s="1"/>
  <c r="D52" i="62"/>
  <c r="AR52" i="62" s="1"/>
  <c r="BD52" i="62" s="1"/>
  <c r="AB51" i="62"/>
  <c r="Z51" i="62"/>
  <c r="X51" i="62"/>
  <c r="V51" i="62"/>
  <c r="T51" i="62"/>
  <c r="R51" i="62"/>
  <c r="N51" i="62"/>
  <c r="L51" i="62"/>
  <c r="J51" i="62"/>
  <c r="H51" i="62"/>
  <c r="F51" i="62"/>
  <c r="D51" i="62"/>
  <c r="AR51" i="62" s="1"/>
  <c r="BD51" i="62" s="1"/>
  <c r="AF49" i="62"/>
  <c r="G13" i="62" s="1"/>
  <c r="AD49" i="62"/>
  <c r="P49" i="62"/>
  <c r="AB48" i="62"/>
  <c r="Z48" i="62"/>
  <c r="X48" i="62"/>
  <c r="V48" i="62"/>
  <c r="T48" i="62"/>
  <c r="R48" i="62"/>
  <c r="N48" i="62"/>
  <c r="L48" i="62"/>
  <c r="J48" i="62"/>
  <c r="H48" i="62"/>
  <c r="F48" i="62"/>
  <c r="D48" i="62"/>
  <c r="AB47" i="62"/>
  <c r="Z47" i="62"/>
  <c r="X47" i="62"/>
  <c r="V47" i="62"/>
  <c r="T47" i="62"/>
  <c r="R47" i="62"/>
  <c r="N47" i="62"/>
  <c r="L47" i="62"/>
  <c r="J47" i="62"/>
  <c r="H47" i="62"/>
  <c r="F47" i="62"/>
  <c r="D47" i="62"/>
  <c r="AD45" i="62"/>
  <c r="P45" i="62"/>
  <c r="AB44" i="62"/>
  <c r="Z44" i="62"/>
  <c r="X44" i="62"/>
  <c r="V44" i="62"/>
  <c r="T44" i="62"/>
  <c r="R44" i="62"/>
  <c r="N44" i="62"/>
  <c r="L44" i="62"/>
  <c r="J44" i="62"/>
  <c r="H44" i="62"/>
  <c r="F44" i="62"/>
  <c r="D44" i="62"/>
  <c r="AB43" i="62"/>
  <c r="Z43" i="62"/>
  <c r="X43" i="62"/>
  <c r="V43" i="62"/>
  <c r="T43" i="62"/>
  <c r="R43" i="62"/>
  <c r="AD43" i="62" s="1"/>
  <c r="N43" i="62"/>
  <c r="L43" i="62"/>
  <c r="J43" i="62"/>
  <c r="H43" i="62"/>
  <c r="F43" i="62"/>
  <c r="D43" i="62"/>
  <c r="AD41" i="62"/>
  <c r="P41" i="62"/>
  <c r="AB40" i="62"/>
  <c r="Z40" i="62"/>
  <c r="X40" i="62"/>
  <c r="V40" i="62"/>
  <c r="T40" i="62"/>
  <c r="R40" i="62"/>
  <c r="N40" i="62"/>
  <c r="L40" i="62"/>
  <c r="J40" i="62"/>
  <c r="H40" i="62"/>
  <c r="F40" i="62"/>
  <c r="D40" i="62"/>
  <c r="AB39" i="62"/>
  <c r="Z39" i="62"/>
  <c r="X39" i="62"/>
  <c r="V39" i="62"/>
  <c r="T39" i="62"/>
  <c r="R39" i="62"/>
  <c r="AD39" i="62" s="1"/>
  <c r="N39" i="62"/>
  <c r="L39" i="62"/>
  <c r="J39" i="62"/>
  <c r="H39" i="62"/>
  <c r="F39" i="62"/>
  <c r="D39" i="62"/>
  <c r="AD37" i="62"/>
  <c r="P37" i="62"/>
  <c r="AB36" i="62"/>
  <c r="Z36" i="62"/>
  <c r="X36" i="62"/>
  <c r="V36" i="62"/>
  <c r="T36" i="62"/>
  <c r="R36" i="62"/>
  <c r="N36" i="62"/>
  <c r="L36" i="62"/>
  <c r="J36" i="62"/>
  <c r="H36" i="62"/>
  <c r="F36" i="62"/>
  <c r="AT36" i="62" s="1"/>
  <c r="D36" i="62"/>
  <c r="AR36" i="62" s="1"/>
  <c r="BD36" i="62" s="1"/>
  <c r="AB35" i="62"/>
  <c r="Z35" i="62"/>
  <c r="X35" i="62"/>
  <c r="V35" i="62"/>
  <c r="T35" i="62"/>
  <c r="R35" i="62"/>
  <c r="N35" i="62"/>
  <c r="L35" i="62"/>
  <c r="J35" i="62"/>
  <c r="H35" i="62"/>
  <c r="F35" i="62"/>
  <c r="D35" i="62"/>
  <c r="AR35" i="62" s="1"/>
  <c r="BD35" i="62" s="1"/>
  <c r="AD33" i="62"/>
  <c r="P33" i="62"/>
  <c r="AB32" i="62"/>
  <c r="Z32" i="62"/>
  <c r="X32" i="62"/>
  <c r="V32" i="62"/>
  <c r="T32" i="62"/>
  <c r="R32" i="62"/>
  <c r="N32" i="62"/>
  <c r="L32" i="62"/>
  <c r="J32" i="62"/>
  <c r="H32" i="62"/>
  <c r="F32" i="62"/>
  <c r="AT32" i="62" s="1"/>
  <c r="D32" i="62"/>
  <c r="AR32" i="62" s="1"/>
  <c r="BD32" i="62" s="1"/>
  <c r="AB31" i="62"/>
  <c r="Z31" i="62"/>
  <c r="X31" i="62"/>
  <c r="V31" i="62"/>
  <c r="T31" i="62"/>
  <c r="R31" i="62"/>
  <c r="N31" i="62"/>
  <c r="L31" i="62"/>
  <c r="J31" i="62"/>
  <c r="H31" i="62"/>
  <c r="F31" i="62"/>
  <c r="D31" i="62"/>
  <c r="AR31" i="62" s="1"/>
  <c r="BD31" i="62" s="1"/>
  <c r="AD29" i="62"/>
  <c r="P29" i="62"/>
  <c r="AB28" i="62"/>
  <c r="Z28" i="62"/>
  <c r="X28" i="62"/>
  <c r="V28" i="62"/>
  <c r="T28" i="62"/>
  <c r="R28" i="62"/>
  <c r="N28" i="62"/>
  <c r="L28" i="62"/>
  <c r="J28" i="62"/>
  <c r="H28" i="62"/>
  <c r="F28" i="62"/>
  <c r="AT28" i="62" s="1"/>
  <c r="AT68" i="62" s="1"/>
  <c r="D28" i="62"/>
  <c r="AR28" i="62" s="1"/>
  <c r="AB27" i="62"/>
  <c r="Z27" i="62"/>
  <c r="X27" i="62"/>
  <c r="V27" i="62"/>
  <c r="T27" i="62"/>
  <c r="R27" i="62"/>
  <c r="N27" i="62"/>
  <c r="L27" i="62"/>
  <c r="J27" i="62"/>
  <c r="H27" i="62"/>
  <c r="F27" i="62"/>
  <c r="D27" i="62"/>
  <c r="AR27" i="62" s="1"/>
  <c r="AD25" i="62"/>
  <c r="P25" i="62"/>
  <c r="S16" i="62"/>
  <c r="Q16" i="62"/>
  <c r="P16" i="62"/>
  <c r="N16" i="62"/>
  <c r="M16" i="62"/>
  <c r="K16" i="62"/>
  <c r="J16" i="62"/>
  <c r="I16" i="62"/>
  <c r="G16" i="62"/>
  <c r="Q15" i="62"/>
  <c r="S15" i="62" s="1"/>
  <c r="Q14" i="62"/>
  <c r="S14" i="62" s="1"/>
  <c r="Q13" i="62"/>
  <c r="S13" i="62" s="1"/>
  <c r="Q12" i="62"/>
  <c r="S12" i="62" s="1"/>
  <c r="Q11" i="62"/>
  <c r="S11" i="62" s="1"/>
  <c r="Q10" i="62"/>
  <c r="S10" i="62" s="1"/>
  <c r="Q9" i="62"/>
  <c r="S9" i="62" s="1"/>
  <c r="Q8" i="62"/>
  <c r="Q7" i="62"/>
  <c r="S16" i="60"/>
  <c r="S11" i="60"/>
  <c r="Q16" i="60"/>
  <c r="Q15" i="60"/>
  <c r="S15" i="60" s="1"/>
  <c r="Q14" i="60"/>
  <c r="S14" i="60" s="1"/>
  <c r="Q13" i="60"/>
  <c r="S13" i="60" s="1"/>
  <c r="Q12" i="60"/>
  <c r="S12" i="60" s="1"/>
  <c r="Q11" i="60"/>
  <c r="Q10" i="60"/>
  <c r="S10" i="60" s="1"/>
  <c r="Q9" i="60"/>
  <c r="S9" i="60" s="1"/>
  <c r="Q8" i="60"/>
  <c r="S8" i="60" s="1"/>
  <c r="Q7" i="60"/>
  <c r="S7" i="60" s="1"/>
  <c r="N16" i="60"/>
  <c r="AH66" i="60"/>
  <c r="P16" i="60"/>
  <c r="M16" i="60"/>
  <c r="K16" i="60"/>
  <c r="AR59" i="62" l="1"/>
  <c r="BD59" i="62" s="1"/>
  <c r="AR40" i="62"/>
  <c r="BD40" i="62" s="1"/>
  <c r="AT60" i="62"/>
  <c r="AT40" i="62"/>
  <c r="AR64" i="62"/>
  <c r="BD64" i="62" s="1"/>
  <c r="AR44" i="62"/>
  <c r="BD44" i="62" s="1"/>
  <c r="AT64" i="62"/>
  <c r="AT44" i="62"/>
  <c r="AR48" i="62"/>
  <c r="BD48" i="62" s="1"/>
  <c r="AT48" i="62"/>
  <c r="S7" i="62"/>
  <c r="Q17" i="62"/>
  <c r="S17" i="62" s="1"/>
  <c r="AR39" i="62"/>
  <c r="BD39" i="62" s="1"/>
  <c r="AR63" i="62"/>
  <c r="BD63" i="62" s="1"/>
  <c r="AR43" i="62"/>
  <c r="BD43" i="62" s="1"/>
  <c r="AR47" i="62"/>
  <c r="BD47" i="62" s="1"/>
  <c r="AR67" i="62"/>
  <c r="BD27" i="62"/>
  <c r="BD67" i="62" s="1"/>
  <c r="BD28" i="62"/>
  <c r="BD68" i="62" s="1"/>
  <c r="AR68" i="62"/>
  <c r="Q17" i="60"/>
  <c r="S17" i="60" s="1"/>
  <c r="AF45" i="62"/>
  <c r="G12" i="62" s="1"/>
  <c r="AB67" i="62"/>
  <c r="AF57" i="62"/>
  <c r="G15" i="62" s="1"/>
  <c r="AF33" i="62"/>
  <c r="G9" i="62" s="1"/>
  <c r="P64" i="62"/>
  <c r="F68" i="62"/>
  <c r="AB68" i="62"/>
  <c r="AD44" i="62"/>
  <c r="J68" i="62"/>
  <c r="P60" i="62"/>
  <c r="AD63" i="62"/>
  <c r="H67" i="62"/>
  <c r="H68" i="62"/>
  <c r="P31" i="62"/>
  <c r="D68" i="62"/>
  <c r="P43" i="62"/>
  <c r="AF43" i="62" s="1"/>
  <c r="K11" i="62" s="1"/>
  <c r="M11" i="62" s="1"/>
  <c r="P51" i="62"/>
  <c r="P52" i="62"/>
  <c r="AF53" i="62"/>
  <c r="G14" i="62" s="1"/>
  <c r="J14" i="62" s="1"/>
  <c r="AD56" i="62"/>
  <c r="AD64" i="62"/>
  <c r="L67" i="62"/>
  <c r="P48" i="62"/>
  <c r="P56" i="62"/>
  <c r="AD35" i="62"/>
  <c r="L68" i="62"/>
  <c r="N67" i="62"/>
  <c r="J67" i="62"/>
  <c r="P35" i="62"/>
  <c r="P36" i="62"/>
  <c r="AF37" i="62"/>
  <c r="G10" i="62" s="1"/>
  <c r="I10" i="62" s="1"/>
  <c r="AD40" i="62"/>
  <c r="AD48" i="62"/>
  <c r="AD47" i="62"/>
  <c r="P55" i="62"/>
  <c r="R67" i="62"/>
  <c r="AD28" i="62"/>
  <c r="P32" i="62"/>
  <c r="AF32" i="62" s="1"/>
  <c r="N8" i="62" s="1"/>
  <c r="P8" i="62" s="1"/>
  <c r="P40" i="62"/>
  <c r="AF41" i="62"/>
  <c r="G11" i="62" s="1"/>
  <c r="AD32" i="62"/>
  <c r="P63" i="62"/>
  <c r="AD31" i="62"/>
  <c r="P39" i="62"/>
  <c r="AF39" i="62" s="1"/>
  <c r="K10" i="62" s="1"/>
  <c r="M10" i="62" s="1"/>
  <c r="AD52" i="62"/>
  <c r="F67" i="62"/>
  <c r="T68" i="62"/>
  <c r="P65" i="62"/>
  <c r="Z68" i="62"/>
  <c r="V67" i="62"/>
  <c r="V68" i="62"/>
  <c r="AD55" i="62"/>
  <c r="AD65" i="62"/>
  <c r="X67" i="62"/>
  <c r="X68" i="62"/>
  <c r="P44" i="62"/>
  <c r="AF44" i="62" s="1"/>
  <c r="N11" i="62" s="1"/>
  <c r="P11" i="62" s="1"/>
  <c r="P47" i="62"/>
  <c r="P59" i="62"/>
  <c r="AF29" i="62"/>
  <c r="G8" i="62" s="1"/>
  <c r="J8" i="62" s="1"/>
  <c r="Z67" i="62"/>
  <c r="AD36" i="62"/>
  <c r="AD51" i="62"/>
  <c r="AD59" i="62"/>
  <c r="AD60" i="62"/>
  <c r="I13" i="62"/>
  <c r="J13" i="62"/>
  <c r="I14" i="62"/>
  <c r="I9" i="62"/>
  <c r="J9" i="62"/>
  <c r="J12" i="62"/>
  <c r="I12" i="62"/>
  <c r="J10" i="62"/>
  <c r="I15" i="62"/>
  <c r="J15" i="62"/>
  <c r="I11" i="62"/>
  <c r="J11" i="62"/>
  <c r="I8" i="62"/>
  <c r="P27" i="62"/>
  <c r="S8" i="62"/>
  <c r="R68" i="62"/>
  <c r="P28" i="62"/>
  <c r="AF25" i="62"/>
  <c r="G7" i="62" s="1"/>
  <c r="G17" i="62" s="1"/>
  <c r="AD27" i="62"/>
  <c r="T67" i="62"/>
  <c r="D67" i="62"/>
  <c r="N68" i="62"/>
  <c r="G16" i="60"/>
  <c r="J28" i="60"/>
  <c r="H52" i="60"/>
  <c r="L28" i="60"/>
  <c r="V28" i="60"/>
  <c r="R28" i="60"/>
  <c r="AB64" i="60"/>
  <c r="Z64" i="60"/>
  <c r="X64" i="60"/>
  <c r="V64" i="60"/>
  <c r="T64" i="60"/>
  <c r="R64" i="60"/>
  <c r="N64" i="60"/>
  <c r="L64" i="60"/>
  <c r="J64" i="60"/>
  <c r="H64" i="60"/>
  <c r="AV64" i="60" s="1"/>
  <c r="F64" i="60"/>
  <c r="D64" i="60"/>
  <c r="AB63" i="60"/>
  <c r="Z63" i="60"/>
  <c r="X63" i="60"/>
  <c r="V63" i="60"/>
  <c r="T63" i="60"/>
  <c r="R63" i="60"/>
  <c r="N63" i="60"/>
  <c r="L63" i="60"/>
  <c r="J63" i="60"/>
  <c r="H63" i="60"/>
  <c r="AV63" i="60" s="1"/>
  <c r="F63" i="60"/>
  <c r="D63" i="60"/>
  <c r="AB60" i="60"/>
  <c r="Z60" i="60"/>
  <c r="X60" i="60"/>
  <c r="V60" i="60"/>
  <c r="T60" i="60"/>
  <c r="R60" i="60"/>
  <c r="N60" i="60"/>
  <c r="L60" i="60"/>
  <c r="J60" i="60"/>
  <c r="H60" i="60"/>
  <c r="AV60" i="60" s="1"/>
  <c r="F60" i="60"/>
  <c r="D60" i="60"/>
  <c r="AB59" i="60"/>
  <c r="Z59" i="60"/>
  <c r="X59" i="60"/>
  <c r="V59" i="60"/>
  <c r="T59" i="60"/>
  <c r="R59" i="60"/>
  <c r="N59" i="60"/>
  <c r="L59" i="60"/>
  <c r="J59" i="60"/>
  <c r="H59" i="60"/>
  <c r="AV59" i="60" s="1"/>
  <c r="F59" i="60"/>
  <c r="D59" i="60"/>
  <c r="AB56" i="60"/>
  <c r="Z56" i="60"/>
  <c r="X56" i="60"/>
  <c r="V56" i="60"/>
  <c r="T56" i="60"/>
  <c r="R56" i="60"/>
  <c r="N56" i="60"/>
  <c r="L56" i="60"/>
  <c r="J56" i="60"/>
  <c r="H56" i="60"/>
  <c r="AV56" i="60" s="1"/>
  <c r="F56" i="60"/>
  <c r="D56" i="60"/>
  <c r="AB55" i="60"/>
  <c r="Z55" i="60"/>
  <c r="X55" i="60"/>
  <c r="V55" i="60"/>
  <c r="T55" i="60"/>
  <c r="R55" i="60"/>
  <c r="N55" i="60"/>
  <c r="L55" i="60"/>
  <c r="J55" i="60"/>
  <c r="H55" i="60"/>
  <c r="AV55" i="60" s="1"/>
  <c r="F55" i="60"/>
  <c r="D55" i="60"/>
  <c r="AB52" i="60"/>
  <c r="Z52" i="60"/>
  <c r="X52" i="60"/>
  <c r="V52" i="60"/>
  <c r="T52" i="60"/>
  <c r="R52" i="60"/>
  <c r="N52" i="60"/>
  <c r="L52" i="60"/>
  <c r="J52" i="60"/>
  <c r="F52" i="60"/>
  <c r="D52" i="60"/>
  <c r="AB51" i="60"/>
  <c r="Z51" i="60"/>
  <c r="X51" i="60"/>
  <c r="V51" i="60"/>
  <c r="T51" i="60"/>
  <c r="R51" i="60"/>
  <c r="N51" i="60"/>
  <c r="L51" i="60"/>
  <c r="J51" i="60"/>
  <c r="H51" i="60"/>
  <c r="F51" i="60"/>
  <c r="D51" i="60"/>
  <c r="AB48" i="60"/>
  <c r="Z48" i="60"/>
  <c r="X48" i="60"/>
  <c r="V48" i="60"/>
  <c r="T48" i="60"/>
  <c r="R48" i="60"/>
  <c r="N48" i="60"/>
  <c r="L48" i="60"/>
  <c r="J48" i="60"/>
  <c r="H48" i="60"/>
  <c r="AV48" i="60" s="1"/>
  <c r="F48" i="60"/>
  <c r="D48" i="60"/>
  <c r="AB47" i="60"/>
  <c r="Z47" i="60"/>
  <c r="X47" i="60"/>
  <c r="V47" i="60"/>
  <c r="T47" i="60"/>
  <c r="R47" i="60"/>
  <c r="N47" i="60"/>
  <c r="L47" i="60"/>
  <c r="J47" i="60"/>
  <c r="H47" i="60"/>
  <c r="F47" i="60"/>
  <c r="D47" i="60"/>
  <c r="AB44" i="60"/>
  <c r="Z44" i="60"/>
  <c r="X44" i="60"/>
  <c r="V44" i="60"/>
  <c r="T44" i="60"/>
  <c r="R44" i="60"/>
  <c r="N44" i="60"/>
  <c r="L44" i="60"/>
  <c r="J44" i="60"/>
  <c r="H44" i="60"/>
  <c r="AV44" i="60" s="1"/>
  <c r="F44" i="60"/>
  <c r="D44" i="60"/>
  <c r="AB43" i="60"/>
  <c r="Z43" i="60"/>
  <c r="X43" i="60"/>
  <c r="V43" i="60"/>
  <c r="T43" i="60"/>
  <c r="R43" i="60"/>
  <c r="N43" i="60"/>
  <c r="L43" i="60"/>
  <c r="J43" i="60"/>
  <c r="H43" i="60"/>
  <c r="F43" i="60"/>
  <c r="D43" i="60"/>
  <c r="AB40" i="60"/>
  <c r="Z40" i="60"/>
  <c r="X40" i="60"/>
  <c r="V40" i="60"/>
  <c r="T40" i="60"/>
  <c r="R40" i="60"/>
  <c r="N40" i="60"/>
  <c r="L40" i="60"/>
  <c r="J40" i="60"/>
  <c r="H40" i="60"/>
  <c r="AV40" i="60" s="1"/>
  <c r="F40" i="60"/>
  <c r="D40" i="60"/>
  <c r="AB39" i="60"/>
  <c r="Z39" i="60"/>
  <c r="X39" i="60"/>
  <c r="V39" i="60"/>
  <c r="T39" i="60"/>
  <c r="R39" i="60"/>
  <c r="N39" i="60"/>
  <c r="L39" i="60"/>
  <c r="J39" i="60"/>
  <c r="H39" i="60"/>
  <c r="AV39" i="60" s="1"/>
  <c r="F39" i="60"/>
  <c r="D39" i="60"/>
  <c r="AB36" i="60"/>
  <c r="Z36" i="60"/>
  <c r="X36" i="60"/>
  <c r="V36" i="60"/>
  <c r="T36" i="60"/>
  <c r="R36" i="60"/>
  <c r="N36" i="60"/>
  <c r="L36" i="60"/>
  <c r="J36" i="60"/>
  <c r="H36" i="60"/>
  <c r="AV36" i="60" s="1"/>
  <c r="F36" i="60"/>
  <c r="D36" i="60"/>
  <c r="AB35" i="60"/>
  <c r="Z35" i="60"/>
  <c r="X35" i="60"/>
  <c r="V35" i="60"/>
  <c r="T35" i="60"/>
  <c r="R35" i="60"/>
  <c r="N35" i="60"/>
  <c r="L35" i="60"/>
  <c r="J35" i="60"/>
  <c r="H35" i="60"/>
  <c r="F35" i="60"/>
  <c r="D35" i="60"/>
  <c r="AB32" i="60"/>
  <c r="Z32" i="60"/>
  <c r="X32" i="60"/>
  <c r="V32" i="60"/>
  <c r="T32" i="60"/>
  <c r="R32" i="60"/>
  <c r="N32" i="60"/>
  <c r="L32" i="60"/>
  <c r="J32" i="60"/>
  <c r="H32" i="60"/>
  <c r="AV32" i="60" s="1"/>
  <c r="F32" i="60"/>
  <c r="D32" i="60"/>
  <c r="AB31" i="60"/>
  <c r="Z31" i="60"/>
  <c r="X31" i="60"/>
  <c r="V31" i="60"/>
  <c r="T31" i="60"/>
  <c r="R31" i="60"/>
  <c r="N31" i="60"/>
  <c r="L31" i="60"/>
  <c r="J31" i="60"/>
  <c r="H31" i="60"/>
  <c r="AV31" i="60" s="1"/>
  <c r="F31" i="60"/>
  <c r="D31" i="60"/>
  <c r="AB28" i="60"/>
  <c r="Z28" i="60"/>
  <c r="X28" i="60"/>
  <c r="T28" i="60"/>
  <c r="N28" i="60"/>
  <c r="N27" i="60"/>
  <c r="L27" i="60"/>
  <c r="J27" i="60"/>
  <c r="H28" i="60"/>
  <c r="H27" i="60"/>
  <c r="F28" i="60"/>
  <c r="F27" i="60"/>
  <c r="D28" i="60"/>
  <c r="D27" i="60"/>
  <c r="AV43" i="60" l="1"/>
  <c r="AV51" i="60"/>
  <c r="AV35" i="60"/>
  <c r="AV47" i="60"/>
  <c r="AV52" i="60"/>
  <c r="AV28" i="60"/>
  <c r="AV68" i="60" s="1"/>
  <c r="AF64" i="62"/>
  <c r="AF60" i="62"/>
  <c r="N15" i="62" s="1"/>
  <c r="P15" i="62" s="1"/>
  <c r="AF52" i="62"/>
  <c r="N13" i="62" s="1"/>
  <c r="P13" i="62" s="1"/>
  <c r="AF59" i="62"/>
  <c r="K15" i="62" s="1"/>
  <c r="M15" i="62" s="1"/>
  <c r="J17" i="62"/>
  <c r="I17" i="62"/>
  <c r="AF40" i="62"/>
  <c r="N10" i="62" s="1"/>
  <c r="P10" i="62" s="1"/>
  <c r="AD68" i="62"/>
  <c r="AF48" i="62"/>
  <c r="N12" i="62" s="1"/>
  <c r="P12" i="62" s="1"/>
  <c r="AF47" i="62"/>
  <c r="K12" i="62" s="1"/>
  <c r="M12" i="62" s="1"/>
  <c r="AF63" i="62"/>
  <c r="AF35" i="62"/>
  <c r="K9" i="62" s="1"/>
  <c r="M9" i="62" s="1"/>
  <c r="AF51" i="62"/>
  <c r="K13" i="62" s="1"/>
  <c r="M13" i="62" s="1"/>
  <c r="AF31" i="62"/>
  <c r="K8" i="62" s="1"/>
  <c r="M8" i="62" s="1"/>
  <c r="AF55" i="62"/>
  <c r="K14" i="62" s="1"/>
  <c r="M14" i="62" s="1"/>
  <c r="AF36" i="62"/>
  <c r="N9" i="62" s="1"/>
  <c r="P9" i="62" s="1"/>
  <c r="AD67" i="62"/>
  <c r="AF65" i="62"/>
  <c r="AF56" i="62"/>
  <c r="N14" i="62" s="1"/>
  <c r="P14" i="62" s="1"/>
  <c r="J7" i="62"/>
  <c r="I7" i="62"/>
  <c r="P68" i="62"/>
  <c r="AF28" i="62"/>
  <c r="N7" i="62" s="1"/>
  <c r="P67" i="62"/>
  <c r="AF27" i="62"/>
  <c r="K7" i="62" s="1"/>
  <c r="H68" i="60"/>
  <c r="V68" i="60"/>
  <c r="AB68" i="60"/>
  <c r="N68" i="60"/>
  <c r="Z68" i="60"/>
  <c r="L68" i="60"/>
  <c r="AD47" i="60"/>
  <c r="X68" i="60"/>
  <c r="P31" i="60"/>
  <c r="P59" i="60"/>
  <c r="P51" i="60"/>
  <c r="J68" i="60"/>
  <c r="P55" i="60"/>
  <c r="P35" i="60"/>
  <c r="P63" i="60"/>
  <c r="P47" i="60"/>
  <c r="P43" i="60"/>
  <c r="AD55" i="60"/>
  <c r="P39" i="60"/>
  <c r="AD31" i="60"/>
  <c r="AD32" i="60"/>
  <c r="AD35" i="60"/>
  <c r="AD36" i="60"/>
  <c r="AD39" i="60"/>
  <c r="AD40" i="60"/>
  <c r="AD43" i="60"/>
  <c r="AD44" i="60"/>
  <c r="AD48" i="60"/>
  <c r="AD51" i="60"/>
  <c r="AD59" i="60"/>
  <c r="AD63" i="60"/>
  <c r="AD52" i="60"/>
  <c r="AD56" i="60"/>
  <c r="P28" i="60"/>
  <c r="P56" i="60"/>
  <c r="F68" i="60"/>
  <c r="P36" i="60"/>
  <c r="P44" i="60"/>
  <c r="P48" i="60"/>
  <c r="P52" i="60"/>
  <c r="P64" i="60"/>
  <c r="T68" i="60"/>
  <c r="R68" i="60"/>
  <c r="AD64" i="60"/>
  <c r="D68" i="60"/>
  <c r="AD28" i="60"/>
  <c r="P60" i="60"/>
  <c r="P32" i="60"/>
  <c r="AD60" i="60"/>
  <c r="P40" i="60"/>
  <c r="K6" i="7"/>
  <c r="I6" i="7"/>
  <c r="I5" i="7"/>
  <c r="N17" i="62" l="1"/>
  <c r="P17" i="62" s="1"/>
  <c r="P7" i="62"/>
  <c r="K17" i="62"/>
  <c r="AF28" i="60"/>
  <c r="N7" i="60" s="1"/>
  <c r="AF68" i="62"/>
  <c r="AF67" i="62"/>
  <c r="M17" i="62" s="1"/>
  <c r="M7" i="62"/>
  <c r="AF32" i="60"/>
  <c r="N8" i="60" s="1"/>
  <c r="P8" i="60" s="1"/>
  <c r="AF59" i="60"/>
  <c r="K15" i="60" s="1"/>
  <c r="M15" i="60" s="1"/>
  <c r="AF31" i="60"/>
  <c r="K8" i="60" s="1"/>
  <c r="AF47" i="60"/>
  <c r="K12" i="60" s="1"/>
  <c r="M12" i="60" s="1"/>
  <c r="AF51" i="60"/>
  <c r="K13" i="60" s="1"/>
  <c r="M13" i="60" s="1"/>
  <c r="AF40" i="60"/>
  <c r="AF44" i="60"/>
  <c r="AF36" i="60"/>
  <c r="AF55" i="60"/>
  <c r="K14" i="60" s="1"/>
  <c r="M14" i="60" s="1"/>
  <c r="AF52" i="60"/>
  <c r="AF39" i="60"/>
  <c r="K10" i="60" s="1"/>
  <c r="M10" i="60" s="1"/>
  <c r="AF48" i="60"/>
  <c r="AF35" i="60"/>
  <c r="K9" i="60" s="1"/>
  <c r="M9" i="60" s="1"/>
  <c r="AF63" i="60"/>
  <c r="AF56" i="60"/>
  <c r="AF43" i="60"/>
  <c r="K11" i="60" s="1"/>
  <c r="M11" i="60" s="1"/>
  <c r="AF64" i="60"/>
  <c r="AD68" i="60"/>
  <c r="AF60" i="60"/>
  <c r="P68" i="60"/>
  <c r="G67" i="53"/>
  <c r="E42" i="53"/>
  <c r="E28" i="53"/>
  <c r="AG5" i="60"/>
  <c r="AI72" i="60"/>
  <c r="AD66" i="60"/>
  <c r="AB66" i="60"/>
  <c r="Z66" i="60"/>
  <c r="X66" i="60"/>
  <c r="V66" i="60"/>
  <c r="T66" i="60"/>
  <c r="R66" i="60"/>
  <c r="P66" i="60"/>
  <c r="N66" i="60"/>
  <c r="L66" i="60"/>
  <c r="J66" i="60"/>
  <c r="H66" i="60"/>
  <c r="F66" i="60"/>
  <c r="D66" i="60"/>
  <c r="AB65" i="60"/>
  <c r="Z65" i="60"/>
  <c r="X65" i="60"/>
  <c r="V65" i="60"/>
  <c r="T65" i="60"/>
  <c r="R65" i="60"/>
  <c r="N65" i="60"/>
  <c r="L65" i="60"/>
  <c r="J65" i="60"/>
  <c r="H65" i="60"/>
  <c r="F65" i="60"/>
  <c r="D65" i="60"/>
  <c r="AD61" i="60"/>
  <c r="P61" i="60"/>
  <c r="AD57" i="60"/>
  <c r="P57" i="60"/>
  <c r="AD53" i="60"/>
  <c r="P53" i="60"/>
  <c r="AD49" i="60"/>
  <c r="P49" i="60"/>
  <c r="AD45" i="60"/>
  <c r="P45" i="60"/>
  <c r="AD41" i="60"/>
  <c r="P41" i="60"/>
  <c r="AD37" i="60"/>
  <c r="P37" i="60"/>
  <c r="AD33" i="60"/>
  <c r="P33" i="60"/>
  <c r="N67" i="60"/>
  <c r="L67" i="60"/>
  <c r="AD29" i="60"/>
  <c r="P29" i="60"/>
  <c r="AB27" i="60"/>
  <c r="AB67" i="60" s="1"/>
  <c r="Z27" i="60"/>
  <c r="Z67" i="60" s="1"/>
  <c r="X27" i="60"/>
  <c r="X67" i="60" s="1"/>
  <c r="V27" i="60"/>
  <c r="T27" i="60"/>
  <c r="T67" i="60" s="1"/>
  <c r="R27" i="60"/>
  <c r="P27" i="60"/>
  <c r="J67" i="60"/>
  <c r="H67" i="60"/>
  <c r="F67" i="60"/>
  <c r="D67" i="60"/>
  <c r="AD25" i="60"/>
  <c r="P25" i="60"/>
  <c r="J16" i="60"/>
  <c r="I16" i="60"/>
  <c r="M8" i="60" l="1"/>
  <c r="K17" i="60"/>
  <c r="V67" i="60"/>
  <c r="AV27" i="60"/>
  <c r="AV67" i="60" s="1"/>
  <c r="AF25" i="60"/>
  <c r="P7" i="60"/>
  <c r="N12" i="60"/>
  <c r="P12" i="60" s="1"/>
  <c r="P9" i="60"/>
  <c r="N9" i="60"/>
  <c r="N17" i="60" s="1"/>
  <c r="P17" i="60" s="1"/>
  <c r="N13" i="60"/>
  <c r="P13" i="60" s="1"/>
  <c r="N15" i="60"/>
  <c r="P15" i="60" s="1"/>
  <c r="N11" i="60"/>
  <c r="P11" i="60" s="1"/>
  <c r="N10" i="60"/>
  <c r="N14" i="60"/>
  <c r="P14" i="60" s="1"/>
  <c r="AF57" i="60"/>
  <c r="AF61" i="60"/>
  <c r="AF49" i="60"/>
  <c r="G13" i="60" s="1"/>
  <c r="AF33" i="60"/>
  <c r="G9" i="60" s="1"/>
  <c r="AF53" i="60"/>
  <c r="G14" i="60" s="1"/>
  <c r="AD27" i="60"/>
  <c r="AD67" i="60" s="1"/>
  <c r="AF37" i="60"/>
  <c r="G10" i="60" s="1"/>
  <c r="AF41" i="60"/>
  <c r="G11" i="60" s="1"/>
  <c r="P65" i="60"/>
  <c r="AD65" i="60"/>
  <c r="AF29" i="60"/>
  <c r="G8" i="60" s="1"/>
  <c r="AF45" i="60"/>
  <c r="G12" i="60" s="1"/>
  <c r="AF68" i="60"/>
  <c r="P67" i="60"/>
  <c r="R67" i="60"/>
  <c r="G7" i="60"/>
  <c r="G17" i="60" s="1"/>
  <c r="J17" i="60" l="1"/>
  <c r="I17" i="60"/>
  <c r="P10" i="60"/>
  <c r="G15" i="60"/>
  <c r="J15" i="60" s="1"/>
  <c r="I13" i="60"/>
  <c r="J13" i="60"/>
  <c r="I7" i="60"/>
  <c r="AF67" i="60"/>
  <c r="AF27" i="60"/>
  <c r="AF65" i="60"/>
  <c r="M17" i="60" l="1"/>
  <c r="E12" i="53" s="1"/>
  <c r="E13" i="53"/>
  <c r="E14" i="53"/>
  <c r="I15" i="60"/>
  <c r="J8" i="60"/>
  <c r="I8" i="60"/>
  <c r="J12" i="60"/>
  <c r="I12" i="60"/>
  <c r="I9" i="60"/>
  <c r="J9" i="60"/>
  <c r="J7" i="60"/>
  <c r="J11" i="60"/>
  <c r="I11" i="60"/>
  <c r="J14" i="60"/>
  <c r="I14" i="60"/>
  <c r="I10" i="60"/>
  <c r="J10" i="60"/>
  <c r="AG4" i="60" l="1"/>
  <c r="AG6" i="60" s="1"/>
  <c r="G29" i="40"/>
  <c r="F65" i="52" l="1"/>
  <c r="F41" i="9"/>
  <c r="J4" i="9"/>
  <c r="G4" i="9"/>
  <c r="F4" i="9" s="1"/>
  <c r="K37" i="9" l="1"/>
  <c r="K43" i="9"/>
  <c r="M43" i="9"/>
  <c r="M41" i="9"/>
  <c r="M42" i="9"/>
  <c r="K41" i="9"/>
  <c r="K42" i="9"/>
  <c r="M39" i="9"/>
  <c r="M38" i="9"/>
  <c r="M37" i="9"/>
  <c r="K40" i="9"/>
  <c r="K39" i="9"/>
  <c r="K38" i="9"/>
  <c r="K35" i="9"/>
  <c r="K31" i="9"/>
  <c r="F36" i="9"/>
  <c r="M28" i="9"/>
  <c r="M24" i="9"/>
  <c r="M21" i="9"/>
  <c r="M20" i="9"/>
  <c r="M19" i="9"/>
  <c r="M16" i="9"/>
  <c r="M12" i="9"/>
  <c r="M9" i="9"/>
  <c r="M8" i="9"/>
  <c r="M7" i="9"/>
  <c r="M5" i="9"/>
  <c r="M4" i="9"/>
  <c r="K5" i="7"/>
  <c r="L13" i="7" s="1"/>
  <c r="K28" i="9"/>
  <c r="K25" i="9"/>
  <c r="K24" i="9"/>
  <c r="K23" i="9"/>
  <c r="K20" i="9"/>
  <c r="K16" i="9"/>
  <c r="K13" i="9"/>
  <c r="K12" i="9"/>
  <c r="K11" i="9"/>
  <c r="K8" i="9"/>
  <c r="J32" i="9"/>
  <c r="H32" i="9"/>
  <c r="G32" i="9"/>
  <c r="G31" i="9"/>
  <c r="H4" i="9"/>
  <c r="K15" i="7"/>
  <c r="K16" i="7"/>
  <c r="K17" i="7"/>
  <c r="K18" i="7"/>
  <c r="K19" i="7"/>
  <c r="K20" i="7"/>
  <c r="K21" i="7"/>
  <c r="K22" i="7"/>
  <c r="K23" i="7"/>
  <c r="K8" i="7"/>
  <c r="K25" i="7"/>
  <c r="K24" i="7"/>
  <c r="K9" i="7"/>
  <c r="K11" i="7"/>
  <c r="K10" i="7" s="1"/>
  <c r="I11" i="7"/>
  <c r="I10" i="7" s="1"/>
  <c r="I17" i="7"/>
  <c r="I25" i="7"/>
  <c r="F26" i="7"/>
  <c r="I24" i="7"/>
  <c r="I23" i="7"/>
  <c r="I22" i="7"/>
  <c r="I21" i="7"/>
  <c r="I20" i="7"/>
  <c r="I19" i="7"/>
  <c r="I18" i="7"/>
  <c r="I16" i="7"/>
  <c r="I15" i="7"/>
  <c r="I9" i="7"/>
  <c r="I8" i="7"/>
  <c r="L9" i="7"/>
  <c r="L11" i="7"/>
  <c r="H11" i="7"/>
  <c r="O23" i="7"/>
  <c r="O22" i="7"/>
  <c r="E5" i="7"/>
  <c r="D19" i="6"/>
  <c r="D22" i="7" l="1"/>
  <c r="V22" i="7"/>
  <c r="Y22" i="7" s="1"/>
  <c r="D23" i="7"/>
  <c r="V23" i="7"/>
  <c r="Y23" i="7" s="1"/>
  <c r="I14" i="7"/>
  <c r="K14" i="7"/>
  <c r="I7" i="7"/>
  <c r="L7" i="7"/>
  <c r="K7" i="7"/>
  <c r="K14" i="9"/>
  <c r="K26" i="9"/>
  <c r="M10" i="9"/>
  <c r="M22" i="9"/>
  <c r="M40" i="9"/>
  <c r="K15" i="9"/>
  <c r="K27" i="9"/>
  <c r="M11" i="9"/>
  <c r="M23" i="9"/>
  <c r="K4" i="9"/>
  <c r="K5" i="9"/>
  <c r="K17" i="9"/>
  <c r="K29" i="9"/>
  <c r="M13" i="9"/>
  <c r="M25" i="9"/>
  <c r="K32" i="9"/>
  <c r="M31" i="9"/>
  <c r="N31" i="9"/>
  <c r="K6" i="9"/>
  <c r="K18" i="9"/>
  <c r="K30" i="9"/>
  <c r="M14" i="9"/>
  <c r="M26" i="9"/>
  <c r="K33" i="9"/>
  <c r="M32" i="9"/>
  <c r="K7" i="9"/>
  <c r="K19" i="9"/>
  <c r="M15" i="9"/>
  <c r="M27" i="9"/>
  <c r="K34" i="9"/>
  <c r="M33" i="9"/>
  <c r="M34" i="9"/>
  <c r="N18" i="9"/>
  <c r="G36" i="9"/>
  <c r="G41" i="9" s="1"/>
  <c r="K9" i="9"/>
  <c r="K21" i="9"/>
  <c r="M17" i="9"/>
  <c r="M29" i="9"/>
  <c r="K36" i="9"/>
  <c r="M35" i="9"/>
  <c r="K10" i="9"/>
  <c r="K22" i="9"/>
  <c r="M6" i="9"/>
  <c r="M18" i="9"/>
  <c r="M30" i="9"/>
  <c r="M36" i="9"/>
  <c r="L12" i="7"/>
  <c r="G16" i="9" l="1"/>
  <c r="N16" i="9" s="1"/>
  <c r="L23" i="7"/>
  <c r="L22" i="7"/>
  <c r="E22" i="7"/>
  <c r="H22" i="7"/>
  <c r="J15" i="9" s="1"/>
  <c r="J27" i="9" s="1"/>
  <c r="E23" i="7"/>
  <c r="H23" i="7"/>
  <c r="J16" i="9" s="1"/>
  <c r="J28" i="9" s="1"/>
  <c r="N23" i="7"/>
  <c r="G15" i="9"/>
  <c r="H15" i="9" s="1"/>
  <c r="H27" i="9" s="1"/>
  <c r="N22" i="7"/>
  <c r="K26" i="7"/>
  <c r="I26" i="7"/>
  <c r="H16" i="9" l="1"/>
  <c r="H28" i="9" s="1"/>
  <c r="G28" i="9"/>
  <c r="N28" i="9" s="1"/>
  <c r="N15" i="9"/>
  <c r="G27" i="9"/>
  <c r="N27" i="9" s="1"/>
  <c r="G3" i="42"/>
  <c r="F29" i="59" l="1"/>
  <c r="BP44" i="42" l="1"/>
  <c r="BL44" i="42"/>
  <c r="BH44" i="42"/>
  <c r="BD44" i="42"/>
  <c r="AZ44" i="42"/>
  <c r="AV44" i="42"/>
  <c r="AR44" i="42"/>
  <c r="AN44" i="42"/>
  <c r="AH44" i="42"/>
  <c r="AB44" i="42"/>
  <c r="X44" i="42"/>
  <c r="T44" i="42"/>
  <c r="O44" i="42"/>
  <c r="I44" i="42"/>
  <c r="BT38" i="42"/>
  <c r="BT39" i="42"/>
  <c r="BT40" i="42"/>
  <c r="BT41" i="42"/>
  <c r="BT42" i="42"/>
  <c r="BT43" i="42"/>
  <c r="BT37" i="42"/>
  <c r="BT36" i="42"/>
  <c r="BT44" i="42" l="1"/>
  <c r="E34" i="53" s="1"/>
  <c r="H9" i="7" l="1"/>
  <c r="H12" i="7"/>
  <c r="H10" i="7" s="1"/>
  <c r="E25" i="7"/>
  <c r="E9" i="7"/>
  <c r="E7" i="7"/>
  <c r="E12" i="7"/>
  <c r="E11" i="7"/>
  <c r="F37" i="33"/>
  <c r="H18" i="9"/>
  <c r="H7" i="7" l="1"/>
  <c r="E10" i="7"/>
  <c r="H31" i="9"/>
  <c r="H36" i="9" s="1"/>
  <c r="H41" i="9" s="1"/>
  <c r="O21" i="7"/>
  <c r="V21" i="7" s="1"/>
  <c r="Y21" i="7" s="1"/>
  <c r="O20" i="7"/>
  <c r="V20" i="7" s="1"/>
  <c r="Y20" i="7" s="1"/>
  <c r="O19" i="7"/>
  <c r="V19" i="7" s="1"/>
  <c r="Y19" i="7" s="1"/>
  <c r="O18" i="7"/>
  <c r="V18" i="7" s="1"/>
  <c r="Y18" i="7" s="1"/>
  <c r="O17" i="7"/>
  <c r="V17" i="7" s="1"/>
  <c r="Y17" i="7" s="1"/>
  <c r="O16" i="7"/>
  <c r="V16" i="7" s="1"/>
  <c r="Y16" i="7" s="1"/>
  <c r="D16" i="6"/>
  <c r="G31" i="6"/>
  <c r="E9" i="6"/>
  <c r="E5" i="6"/>
  <c r="D21" i="7" l="1"/>
  <c r="D20" i="7"/>
  <c r="D19" i="7"/>
  <c r="D18" i="7"/>
  <c r="D17" i="7"/>
  <c r="D16" i="7"/>
  <c r="D4" i="6"/>
  <c r="D23" i="6" s="1"/>
  <c r="J37" i="15"/>
  <c r="L40" i="14"/>
  <c r="A10" i="36"/>
  <c r="H33" i="36"/>
  <c r="H21" i="7" l="1"/>
  <c r="L21" i="7"/>
  <c r="H20" i="7"/>
  <c r="L20" i="7"/>
  <c r="H19" i="7"/>
  <c r="J12" i="9" s="1"/>
  <c r="L19" i="7"/>
  <c r="H18" i="7"/>
  <c r="J11" i="9" s="1"/>
  <c r="L18" i="7"/>
  <c r="N18" i="7" s="1"/>
  <c r="H17" i="7"/>
  <c r="J10" i="9" s="1"/>
  <c r="L17" i="7"/>
  <c r="N17" i="7" s="1"/>
  <c r="H16" i="7"/>
  <c r="J9" i="9" s="1"/>
  <c r="L16" i="7"/>
  <c r="N16" i="7" s="1"/>
  <c r="O15" i="7"/>
  <c r="V15" i="7"/>
  <c r="D15" i="7"/>
  <c r="E15" i="7" s="1"/>
  <c r="J14" i="9"/>
  <c r="N21" i="7"/>
  <c r="G14" i="9"/>
  <c r="E21" i="7"/>
  <c r="J13" i="9"/>
  <c r="N20" i="7"/>
  <c r="G13" i="9"/>
  <c r="E20" i="7"/>
  <c r="N19" i="7"/>
  <c r="G12" i="9"/>
  <c r="E19" i="7"/>
  <c r="G11" i="9"/>
  <c r="C25" i="46"/>
  <c r="E18" i="7"/>
  <c r="G10" i="9"/>
  <c r="D25" i="33"/>
  <c r="E17" i="7"/>
  <c r="G9" i="9"/>
  <c r="C27" i="45"/>
  <c r="E16" i="7"/>
  <c r="L67" i="10"/>
  <c r="Y15" i="7" l="1"/>
  <c r="L15" i="7" s="1"/>
  <c r="N15" i="7" s="1"/>
  <c r="G8" i="9"/>
  <c r="G26" i="9"/>
  <c r="N26" i="9" s="1"/>
  <c r="H14" i="9"/>
  <c r="H26" i="9" s="1"/>
  <c r="N14" i="9"/>
  <c r="J26" i="9"/>
  <c r="H13" i="9"/>
  <c r="N13" i="9"/>
  <c r="G30" i="9"/>
  <c r="N30" i="9" s="1"/>
  <c r="G25" i="9"/>
  <c r="N25" i="9" s="1"/>
  <c r="H12" i="9"/>
  <c r="H24" i="9" s="1"/>
  <c r="N12" i="9"/>
  <c r="J24" i="9"/>
  <c r="G24" i="9"/>
  <c r="N24" i="9" s="1"/>
  <c r="H11" i="9"/>
  <c r="H23" i="9" s="1"/>
  <c r="N11" i="9"/>
  <c r="J23" i="9"/>
  <c r="G23" i="9"/>
  <c r="N23" i="9" s="1"/>
  <c r="H10" i="9"/>
  <c r="H22" i="9" s="1"/>
  <c r="N10" i="9"/>
  <c r="J22" i="9"/>
  <c r="G22" i="9"/>
  <c r="N22" i="9" s="1"/>
  <c r="H9" i="9"/>
  <c r="H21" i="9" s="1"/>
  <c r="N9" i="9"/>
  <c r="J21" i="9"/>
  <c r="G21" i="9"/>
  <c r="N21" i="9" s="1"/>
  <c r="N8" i="9"/>
  <c r="G20" i="9"/>
  <c r="H8" i="9"/>
  <c r="P42" i="50"/>
  <c r="H15" i="7" l="1"/>
  <c r="J8" i="9" s="1"/>
  <c r="J20" i="9" s="1"/>
  <c r="F20" i="9"/>
  <c r="C7" i="10" s="1"/>
  <c r="J25" i="9"/>
  <c r="H25" i="9"/>
  <c r="H30" i="9"/>
  <c r="H20" i="9"/>
  <c r="N20" i="9"/>
  <c r="F19" i="9"/>
  <c r="D40" i="45"/>
  <c r="G45" i="33"/>
  <c r="D37" i="46"/>
  <c r="D40" i="47"/>
  <c r="D40" i="48"/>
  <c r="H75" i="26"/>
  <c r="M25" i="44"/>
  <c r="D46" i="43"/>
  <c r="CB47" i="42"/>
  <c r="I37" i="18"/>
  <c r="I33" i="17"/>
  <c r="I38" i="16"/>
  <c r="J39" i="13"/>
  <c r="O42" i="12"/>
  <c r="O50" i="9"/>
  <c r="O39" i="8"/>
  <c r="M34" i="7"/>
  <c r="H29" i="41"/>
  <c r="F30" i="39"/>
  <c r="P45" i="1"/>
  <c r="G13" i="1"/>
  <c r="P42" i="36"/>
  <c r="X40" i="37"/>
  <c r="L10" i="7"/>
  <c r="J36" i="9"/>
  <c r="J41" i="9"/>
  <c r="V24" i="7"/>
  <c r="V25" i="7" s="1"/>
  <c r="D14" i="7" l="1"/>
  <c r="G17" i="9"/>
  <c r="E24" i="7"/>
  <c r="E14" i="7" s="1"/>
  <c r="E26" i="7" s="1"/>
  <c r="Y24" i="7"/>
  <c r="Y25" i="7" l="1"/>
  <c r="H25" i="7" s="1"/>
  <c r="J18" i="9" s="1"/>
  <c r="H24" i="7"/>
  <c r="L25" i="7"/>
  <c r="L14" i="7" s="1"/>
  <c r="L26" i="7" s="1"/>
  <c r="E22" i="53" s="1"/>
  <c r="E21" i="53" s="1"/>
  <c r="N17" i="9"/>
  <c r="G7" i="9"/>
  <c r="H17" i="9"/>
  <c r="G29" i="9"/>
  <c r="D26" i="7"/>
  <c r="E16" i="53" s="1"/>
  <c r="E15" i="53" s="1"/>
  <c r="AG9" i="60"/>
  <c r="AG10" i="60" s="1"/>
  <c r="E27" i="53" s="1"/>
  <c r="E63" i="53"/>
  <c r="E64" i="53" s="1"/>
  <c r="J17" i="9" l="1"/>
  <c r="H14" i="7"/>
  <c r="H26" i="7" s="1"/>
  <c r="H7" i="9"/>
  <c r="H6" i="9" s="1"/>
  <c r="H29" i="9"/>
  <c r="H19" i="9" s="1"/>
  <c r="N29" i="9"/>
  <c r="G19" i="9"/>
  <c r="N19" i="9" s="1"/>
  <c r="N7" i="9"/>
  <c r="G6" i="9"/>
  <c r="N6" i="9" s="1"/>
  <c r="J31" i="9"/>
  <c r="J30" i="9"/>
  <c r="J29" i="9" l="1"/>
  <c r="J19" i="9" s="1"/>
  <c r="J7" i="9"/>
  <c r="J6" i="9" s="1"/>
</calcChain>
</file>

<file path=xl/comments1.xml><?xml version="1.0" encoding="utf-8"?>
<comments xmlns="http://schemas.openxmlformats.org/spreadsheetml/2006/main">
  <authors>
    <author>作成者</author>
  </authors>
  <commentList>
    <comment ref="G6" authorId="0">
      <text>
        <r>
          <rPr>
            <b/>
            <sz val="9"/>
            <color indexed="81"/>
            <rFont val="ＭＳ Ｐゴシック"/>
            <family val="3"/>
            <charset val="128"/>
          </rPr>
          <t>提案書提出要請書に記載の番号を記入</t>
        </r>
      </text>
    </comment>
    <comment ref="X40" authorId="0">
      <text>
        <r>
          <rPr>
            <b/>
            <sz val="9"/>
            <color indexed="81"/>
            <rFont val="ＭＳ Ｐゴシック"/>
            <family val="3"/>
            <charset val="128"/>
          </rPr>
          <t>様式７「１．事業名称」
を自動転記</t>
        </r>
      </text>
    </comment>
  </commentList>
</comments>
</file>

<file path=xl/comments10.xml><?xml version="1.0" encoding="utf-8"?>
<comments xmlns="http://schemas.openxmlformats.org/spreadsheetml/2006/main">
  <authors>
    <author>作成者</author>
  </authors>
  <commentList>
    <comment ref="E6" authorId="0">
      <text>
        <r>
          <rPr>
            <b/>
            <sz val="9"/>
            <color indexed="81"/>
            <rFont val="ＭＳ Ｐゴシック"/>
            <family val="3"/>
            <charset val="128"/>
          </rPr>
          <t>初年度の記入内容を自動転記</t>
        </r>
      </text>
    </comment>
    <comment ref="H6" authorId="0">
      <text>
        <r>
          <rPr>
            <b/>
            <sz val="9"/>
            <color indexed="81"/>
            <rFont val="ＭＳ Ｐゴシック"/>
            <family val="3"/>
            <charset val="128"/>
          </rPr>
          <t>初年度の記入内容を自動転記</t>
        </r>
      </text>
    </comment>
    <comment ref="I6" authorId="0">
      <text>
        <r>
          <rPr>
            <b/>
            <sz val="9"/>
            <color indexed="81"/>
            <rFont val="ＭＳ Ｐゴシック"/>
            <family val="3"/>
            <charset val="128"/>
          </rPr>
          <t>・「光熱水費等削減額①」、「ベースライン」は初年度の記入内容を自動転記
・「ＥＳＣＯサービス料②」は0を記入
・「本府の利益」は①－②を自動計算</t>
        </r>
      </text>
    </comment>
    <comment ref="K6" authorId="0">
      <text>
        <r>
          <rPr>
            <b/>
            <sz val="9"/>
            <color indexed="81"/>
            <rFont val="ＭＳ Ｐゴシック"/>
            <family val="3"/>
            <charset val="128"/>
          </rPr>
          <t>契約終了次年度と同様に自動記入</t>
        </r>
      </text>
    </comment>
    <comment ref="K13" authorId="0">
      <text>
        <r>
          <rPr>
            <b/>
            <sz val="9"/>
            <color indexed="81"/>
            <rFont val="ＭＳ Ｐゴシック"/>
            <family val="3"/>
            <charset val="128"/>
          </rPr>
          <t>ESCO設備の設置により、契約期間終了後に
定期点検費用や維持管理費用が新たに生じる場合、
その額を本府の利益（15年間の利益総額）から
減じる為、金額をマイナスで入力すること
（※特記募集要項に記載がある場合）</t>
        </r>
      </text>
    </comment>
    <comment ref="M34" authorId="0">
      <text>
        <r>
          <rPr>
            <b/>
            <sz val="9"/>
            <color indexed="81"/>
            <rFont val="ＭＳ Ｐゴシック"/>
            <family val="3"/>
            <charset val="128"/>
          </rPr>
          <t>様式７「１．事業名称」より自動転記</t>
        </r>
      </text>
    </comment>
  </commentList>
</comments>
</file>

<file path=xl/comments11.xml><?xml version="1.0" encoding="utf-8"?>
<comments xmlns="http://schemas.openxmlformats.org/spreadsheetml/2006/main">
  <authors>
    <author>作成者</author>
  </authors>
  <commentList>
    <comment ref="O39" authorId="0">
      <text>
        <r>
          <rPr>
            <b/>
            <sz val="9"/>
            <color indexed="81"/>
            <rFont val="ＭＳ Ｐゴシック"/>
            <family val="3"/>
            <charset val="128"/>
          </rPr>
          <t>様式７「１．事業名称」
より自動転記</t>
        </r>
      </text>
    </comment>
  </commentList>
</comments>
</file>

<file path=xl/comments12.xml><?xml version="1.0" encoding="utf-8"?>
<comments xmlns="http://schemas.openxmlformats.org/spreadsheetml/2006/main">
  <authors>
    <author>作成者</author>
  </authors>
  <commentList>
    <comment ref="G30" authorId="0">
      <text>
        <r>
          <rPr>
            <b/>
            <sz val="9"/>
            <color indexed="81"/>
            <rFont val="ＭＳ Ｐゴシック"/>
            <family val="3"/>
            <charset val="128"/>
          </rPr>
          <t>法人税＋ESCO利益収入</t>
        </r>
      </text>
    </comment>
    <comment ref="O50" authorId="0">
      <text>
        <r>
          <rPr>
            <b/>
            <sz val="9"/>
            <color indexed="81"/>
            <rFont val="ＭＳ Ｐゴシック"/>
            <family val="3"/>
            <charset val="128"/>
          </rPr>
          <t>様式７「１．事業名称」を自動転写</t>
        </r>
      </text>
    </comment>
  </commentList>
</comments>
</file>

<file path=xl/comments13.xml><?xml version="1.0" encoding="utf-8"?>
<comments xmlns="http://schemas.openxmlformats.org/spreadsheetml/2006/main">
  <authors>
    <author>作成者</author>
  </authors>
  <commentList>
    <comment ref="C7" authorId="0">
      <text>
        <r>
          <rPr>
            <b/>
            <sz val="9"/>
            <color indexed="81"/>
            <rFont val="ＭＳ Ｐゴシック"/>
            <family val="3"/>
            <charset val="128"/>
          </rPr>
          <t>様式9-6「設計・工事費」の
記入額を自動転記</t>
        </r>
      </text>
    </comment>
    <comment ref="C15" authorId="0">
      <text>
        <r>
          <rPr>
            <b/>
            <sz val="9"/>
            <color indexed="81"/>
            <rFont val="ＭＳ Ｐゴシック"/>
            <family val="3"/>
            <charset val="128"/>
          </rPr>
          <t>「民間金融機関」、「政府系金融機関」、「その他社債等」の各金額を自動合算
※上記「１．事業費の調達に関する考え方」の「外部借入等」　の合計額と一致すること</t>
        </r>
      </text>
    </comment>
    <comment ref="L67" authorId="0">
      <text>
        <r>
          <rPr>
            <b/>
            <sz val="9"/>
            <color indexed="81"/>
            <rFont val="ＭＳ Ｐゴシック"/>
            <family val="3"/>
            <charset val="128"/>
          </rPr>
          <t>様式７「１．事業名称」
を自動転記</t>
        </r>
      </text>
    </comment>
  </commentList>
</comments>
</file>

<file path=xl/comments14.xml><?xml version="1.0" encoding="utf-8"?>
<comments xmlns="http://schemas.openxmlformats.org/spreadsheetml/2006/main">
  <authors>
    <author>作成者</author>
  </authors>
  <commentList>
    <comment ref="O42" authorId="0">
      <text>
        <r>
          <rPr>
            <b/>
            <sz val="9"/>
            <color indexed="81"/>
            <rFont val="ＭＳ Ｐゴシック"/>
            <family val="3"/>
            <charset val="128"/>
          </rPr>
          <t>様式７「１．事業名称」
より自動転写</t>
        </r>
      </text>
    </comment>
  </commentList>
</comments>
</file>

<file path=xl/comments15.xml><?xml version="1.0" encoding="utf-8"?>
<comments xmlns="http://schemas.openxmlformats.org/spreadsheetml/2006/main">
  <authors>
    <author>作成者</author>
  </authors>
  <commentList>
    <comment ref="J39" authorId="0">
      <text>
        <r>
          <rPr>
            <b/>
            <sz val="9"/>
            <color indexed="81"/>
            <rFont val="ＭＳ Ｐゴシック"/>
            <family val="3"/>
            <charset val="128"/>
          </rPr>
          <t>様式７「１．事業名称」
より自動転写</t>
        </r>
      </text>
    </comment>
  </commentList>
</comments>
</file>

<file path=xl/comments16.xml><?xml version="1.0" encoding="utf-8"?>
<comments xmlns="http://schemas.openxmlformats.org/spreadsheetml/2006/main">
  <authors>
    <author>作成者</author>
  </authors>
  <commentList>
    <comment ref="H13" authorId="0">
      <text>
        <r>
          <rPr>
            <b/>
            <sz val="9"/>
            <color indexed="81"/>
            <rFont val="ＭＳ Ｐゴシック"/>
            <family val="3"/>
            <charset val="128"/>
          </rPr>
          <t>該当する方に
○をつけること</t>
        </r>
      </text>
    </comment>
    <comment ref="A30" authorId="0">
      <text>
        <r>
          <rPr>
            <b/>
            <sz val="9"/>
            <color indexed="81"/>
            <rFont val="ＭＳ Ｐゴシック"/>
            <family val="3"/>
            <charset val="128"/>
          </rPr>
          <t>複数施設のうち１施設だけ異なる補助率で
申請予定等、特記事項があれば記入</t>
        </r>
      </text>
    </comment>
    <comment ref="L40" authorId="0">
      <text>
        <r>
          <rPr>
            <b/>
            <sz val="9"/>
            <color indexed="81"/>
            <rFont val="ＭＳ Ｐゴシック"/>
            <family val="3"/>
            <charset val="128"/>
          </rPr>
          <t>様式７「１．事業名称」
より自動転写</t>
        </r>
      </text>
    </comment>
  </commentList>
</comments>
</file>

<file path=xl/comments17.xml><?xml version="1.0" encoding="utf-8"?>
<comments xmlns="http://schemas.openxmlformats.org/spreadsheetml/2006/main">
  <authors>
    <author>作成者</author>
  </authors>
  <commentList>
    <comment ref="J37" authorId="0">
      <text>
        <r>
          <rPr>
            <b/>
            <sz val="9"/>
            <color indexed="81"/>
            <rFont val="ＭＳ Ｐゴシック"/>
            <family val="3"/>
            <charset val="128"/>
          </rPr>
          <t>様式７「１．事業名称」
より自動転写</t>
        </r>
      </text>
    </comment>
  </commentList>
</comments>
</file>

<file path=xl/comments18.xml><?xml version="1.0" encoding="utf-8"?>
<comments xmlns="http://schemas.openxmlformats.org/spreadsheetml/2006/main">
  <authors>
    <author>作成者</author>
  </authors>
  <commentList>
    <comment ref="I38" authorId="0">
      <text>
        <r>
          <rPr>
            <b/>
            <sz val="9"/>
            <color indexed="81"/>
            <rFont val="ＭＳ Ｐゴシック"/>
            <family val="3"/>
            <charset val="128"/>
          </rPr>
          <t>様式７「１．事業名称」
より自動転写</t>
        </r>
      </text>
    </comment>
  </commentList>
</comments>
</file>

<file path=xl/comments19.xml><?xml version="1.0" encoding="utf-8"?>
<comments xmlns="http://schemas.openxmlformats.org/spreadsheetml/2006/main">
  <authors>
    <author>作成者</author>
  </authors>
  <commentList>
    <comment ref="I33" author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A10" authorId="0">
      <text>
        <r>
          <rPr>
            <b/>
            <sz val="11"/>
            <color indexed="81"/>
            <rFont val="ＭＳ Ｐゴシック"/>
            <family val="3"/>
            <charset val="128"/>
          </rPr>
          <t>様式７「１．事業名称」
を自動転記</t>
        </r>
      </text>
    </comment>
    <comment ref="K33" authorId="0">
      <text>
        <r>
          <rPr>
            <b/>
            <sz val="11"/>
            <color indexed="81"/>
            <rFont val="ＭＳ Ｐゴシック"/>
            <family val="3"/>
            <charset val="128"/>
          </rPr>
          <t>様式７の提出日
を自動転記</t>
        </r>
      </text>
    </comment>
    <comment ref="P42" authorId="0">
      <text>
        <r>
          <rPr>
            <b/>
            <sz val="11"/>
            <color indexed="81"/>
            <rFont val="ＭＳ Ｐゴシック"/>
            <family val="3"/>
            <charset val="128"/>
          </rPr>
          <t>様式７「１．事業名称」
を自動転記</t>
        </r>
      </text>
    </comment>
  </commentList>
</comments>
</file>

<file path=xl/comments20.xml><?xml version="1.0" encoding="utf-8"?>
<comments xmlns="http://schemas.openxmlformats.org/spreadsheetml/2006/main">
  <authors>
    <author>作成者</author>
  </authors>
  <commentList>
    <comment ref="I37" authorId="0">
      <text>
        <r>
          <rPr>
            <b/>
            <sz val="9"/>
            <color indexed="81"/>
            <rFont val="ＭＳ Ｐゴシック"/>
            <family val="3"/>
            <charset val="128"/>
          </rPr>
          <t>様式７「１．事業名称」
より自動転写</t>
        </r>
      </text>
    </comment>
  </commentList>
</comments>
</file>

<file path=xl/comments21.xml><?xml version="1.0" encoding="utf-8"?>
<comments xmlns="http://schemas.openxmlformats.org/spreadsheetml/2006/main">
  <authors>
    <author>作成者</author>
  </authors>
  <commentList>
    <comment ref="C3" authorId="0">
      <text>
        <r>
          <rPr>
            <b/>
            <sz val="9"/>
            <color indexed="81"/>
            <rFont val="ＭＳ Ｐゴシック"/>
            <family val="3"/>
            <charset val="128"/>
          </rPr>
          <t>様式７「事業名称」を自動転記</t>
        </r>
      </text>
    </comment>
    <comment ref="BT44" authorId="0">
      <text>
        <r>
          <rPr>
            <b/>
            <sz val="11"/>
            <color indexed="81"/>
            <rFont val="ＭＳ Ｐゴシック"/>
            <family val="3"/>
            <charset val="128"/>
          </rPr>
          <t>自動合算</t>
        </r>
      </text>
    </comment>
    <comment ref="CB47" authorId="0">
      <text>
        <r>
          <rPr>
            <b/>
            <sz val="11"/>
            <color indexed="81"/>
            <rFont val="ＭＳ Ｐゴシック"/>
            <family val="3"/>
            <charset val="128"/>
          </rPr>
          <t>様式７「１．事業名称」
を自動転記</t>
        </r>
      </text>
    </comment>
  </commentList>
</comments>
</file>

<file path=xl/comments22.xml><?xml version="1.0" encoding="utf-8"?>
<comments xmlns="http://schemas.openxmlformats.org/spreadsheetml/2006/main">
  <authors>
    <author>作成者</author>
  </authors>
  <commentList>
    <comment ref="D46" authorId="0">
      <text>
        <r>
          <rPr>
            <b/>
            <sz val="9"/>
            <color indexed="81"/>
            <rFont val="ＭＳ Ｐゴシック"/>
            <family val="3"/>
            <charset val="128"/>
          </rPr>
          <t>様式７「１．事業名称」
を自動転写</t>
        </r>
      </text>
    </comment>
  </commentList>
</comments>
</file>

<file path=xl/comments23.xml><?xml version="1.0" encoding="utf-8"?>
<comments xmlns="http://schemas.openxmlformats.org/spreadsheetml/2006/main">
  <authors>
    <author>作成者</author>
  </authors>
  <commentList>
    <comment ref="M25" authorId="0">
      <text>
        <r>
          <rPr>
            <b/>
            <sz val="11"/>
            <color indexed="81"/>
            <rFont val="ＭＳ Ｐゴシック"/>
            <family val="3"/>
            <charset val="128"/>
          </rPr>
          <t>様式７「１．事業名称」
を自動転写</t>
        </r>
      </text>
    </comment>
  </commentList>
</comments>
</file>

<file path=xl/comments24.xml><?xml version="1.0" encoding="utf-8"?>
<comments xmlns="http://schemas.openxmlformats.org/spreadsheetml/2006/main">
  <authors>
    <author>作成者</author>
  </authors>
  <commentList>
    <comment ref="H75" authorId="0">
      <text>
        <r>
          <rPr>
            <b/>
            <sz val="11"/>
            <color indexed="81"/>
            <rFont val="ＭＳ Ｐゴシック"/>
            <family val="3"/>
            <charset val="128"/>
          </rPr>
          <t>様式７「１．事業名称」
を自動転写</t>
        </r>
      </text>
    </comment>
  </commentList>
</comments>
</file>

<file path=xl/comments25.xml><?xml version="1.0" encoding="utf-8"?>
<comments xmlns="http://schemas.openxmlformats.org/spreadsheetml/2006/main">
  <authors>
    <author>作成者</author>
  </authors>
  <commentList>
    <comment ref="F65" authorId="0">
      <text>
        <r>
          <rPr>
            <b/>
            <sz val="11"/>
            <color indexed="81"/>
            <rFont val="ＭＳ Ｐゴシック"/>
            <family val="3"/>
            <charset val="128"/>
          </rPr>
          <t>様式７「１．事業名称」
を自動転写</t>
        </r>
      </text>
    </comment>
  </commentList>
</comments>
</file>

<file path=xl/comments26.xml><?xml version="1.0" encoding="utf-8"?>
<comments xmlns="http://schemas.openxmlformats.org/spreadsheetml/2006/main">
  <authors>
    <author>作成者</author>
  </authors>
  <commentList>
    <comment ref="Y4" authorId="0">
      <text>
        <r>
          <rPr>
            <b/>
            <sz val="9"/>
            <color indexed="81"/>
            <rFont val="ＭＳ Ｐゴシック"/>
            <family val="3"/>
            <charset val="128"/>
          </rPr>
          <t>特記ESCO募集要項記載の値を
入力してください</t>
        </r>
      </text>
    </comment>
    <comment ref="Y6" authorId="0">
      <text>
        <r>
          <rPr>
            <b/>
            <sz val="9"/>
            <color indexed="81"/>
            <rFont val="ＭＳ Ｐゴシック"/>
            <family val="3"/>
            <charset val="128"/>
          </rPr>
          <t>コージェネレーションにかかる提案をする場合にのみ、
火力平均の係数を使用すること</t>
        </r>
      </text>
    </comment>
    <comment ref="Y14" authorId="0">
      <text>
        <r>
          <rPr>
            <b/>
            <sz val="9"/>
            <color indexed="81"/>
            <rFont val="ＭＳ Ｐゴシック"/>
            <family val="3"/>
            <charset val="128"/>
          </rPr>
          <t>配布したベースライン資料を元に
入力してください</t>
        </r>
      </text>
    </comment>
    <comment ref="AH26" authorId="0">
      <text>
        <r>
          <rPr>
            <b/>
            <sz val="11"/>
            <color indexed="81"/>
            <rFont val="ＭＳ Ｐゴシック"/>
            <family val="3"/>
            <charset val="128"/>
          </rPr>
          <t>改修前の電気需要平準化時間帯の
電力量を入力して下さい</t>
        </r>
      </text>
    </comment>
    <comment ref="AH28" authorId="0">
      <text>
        <r>
          <rPr>
            <b/>
            <sz val="11"/>
            <color indexed="81"/>
            <rFont val="ＭＳ Ｐゴシック"/>
            <family val="3"/>
            <charset val="128"/>
          </rPr>
          <t>改修後の電気需要平準化時間帯の
電力量を入力して下さい</t>
        </r>
      </text>
    </comment>
    <comment ref="AI72" authorId="0">
      <text>
        <r>
          <rPr>
            <b/>
            <sz val="11"/>
            <color indexed="81"/>
            <rFont val="ＭＳ Ｐゴシック"/>
            <family val="3"/>
            <charset val="128"/>
          </rPr>
          <t>様式７「１．事業名称」
より自動転写</t>
        </r>
      </text>
    </comment>
  </commentList>
</comments>
</file>

<file path=xl/comments27.xml><?xml version="1.0" encoding="utf-8"?>
<comments xmlns="http://schemas.openxmlformats.org/spreadsheetml/2006/main">
  <authors>
    <author>作成者</author>
  </authors>
  <commentList>
    <comment ref="Y4" authorId="0">
      <text>
        <r>
          <rPr>
            <b/>
            <sz val="9"/>
            <color indexed="81"/>
            <rFont val="ＭＳ Ｐゴシック"/>
            <family val="3"/>
            <charset val="128"/>
          </rPr>
          <t>特記ESCO募集要項記載の値を
入力してください</t>
        </r>
      </text>
    </comment>
    <comment ref="Y6" authorId="0">
      <text>
        <r>
          <rPr>
            <b/>
            <sz val="9"/>
            <color indexed="81"/>
            <rFont val="ＭＳ Ｐゴシック"/>
            <family val="3"/>
            <charset val="128"/>
          </rPr>
          <t>コージェネレーションにかかる提案をする場合にのみ
火力平均の係数を使用すること</t>
        </r>
      </text>
    </comment>
    <comment ref="AG9" authorId="0">
      <text>
        <r>
          <rPr>
            <b/>
            <sz val="11"/>
            <color indexed="81"/>
            <rFont val="ＭＳ Ｐゴシック"/>
            <family val="3"/>
            <charset val="128"/>
          </rPr>
          <t xml:space="preserve">様式9-7「ESCOサービス料」の
初年度を自動転記
</t>
        </r>
      </text>
    </comment>
    <comment ref="Y14" authorId="0">
      <text>
        <r>
          <rPr>
            <b/>
            <sz val="9"/>
            <color indexed="81"/>
            <rFont val="ＭＳ Ｐゴシック"/>
            <family val="3"/>
            <charset val="128"/>
          </rPr>
          <t>配布したベースライン資料を元に
入力してください</t>
        </r>
      </text>
    </comment>
    <comment ref="AH26" authorId="0">
      <text>
        <r>
          <rPr>
            <b/>
            <sz val="11"/>
            <color indexed="81"/>
            <rFont val="ＭＳ Ｐゴシック"/>
            <family val="3"/>
            <charset val="128"/>
          </rPr>
          <t>改修前の電気需要平準化時間帯の
電力量を入力して下さい</t>
        </r>
      </text>
    </comment>
    <comment ref="AH28" authorId="0">
      <text>
        <r>
          <rPr>
            <b/>
            <sz val="11"/>
            <color indexed="81"/>
            <rFont val="ＭＳ Ｐゴシック"/>
            <family val="3"/>
            <charset val="128"/>
          </rPr>
          <t>改修後の電気需要平準化時間帯の
電力量を入力して下さい</t>
        </r>
      </text>
    </comment>
    <comment ref="AI72" authorId="0">
      <text>
        <r>
          <rPr>
            <b/>
            <sz val="11"/>
            <color indexed="81"/>
            <rFont val="ＭＳ Ｐゴシック"/>
            <family val="3"/>
            <charset val="128"/>
          </rPr>
          <t>様式７「１．事業名称」
より自動転写</t>
        </r>
      </text>
    </comment>
  </commentList>
</comments>
</file>

<file path=xl/comments28.xml><?xml version="1.0" encoding="utf-8"?>
<comments xmlns="http://schemas.openxmlformats.org/spreadsheetml/2006/main">
  <authors>
    <author>作成者</author>
  </authors>
  <commentList>
    <comment ref="C27" authorId="0">
      <text>
        <r>
          <rPr>
            <b/>
            <sz val="11"/>
            <color indexed="81"/>
            <rFont val="ＭＳ Ｐゴシック"/>
            <family val="3"/>
            <charset val="128"/>
          </rPr>
          <t>様式9-7「維持管理費」初年度の記入額を自動転記
※記入にあたっては整合を取ること</t>
        </r>
      </text>
    </comment>
    <comment ref="D40" authorId="0">
      <text>
        <r>
          <rPr>
            <b/>
            <sz val="11"/>
            <color indexed="81"/>
            <rFont val="ＭＳ Ｐゴシック"/>
            <family val="3"/>
            <charset val="128"/>
          </rPr>
          <t>様式７「１．事業名称」を自動転記</t>
        </r>
      </text>
    </comment>
  </commentList>
</comments>
</file>

<file path=xl/comments29.xml><?xml version="1.0" encoding="utf-8"?>
<comments xmlns="http://schemas.openxmlformats.org/spreadsheetml/2006/main">
  <authors>
    <author>作成者</author>
  </authors>
  <commentList>
    <comment ref="D25" authorId="0">
      <text>
        <r>
          <rPr>
            <b/>
            <sz val="11"/>
            <color indexed="81"/>
            <rFont val="ＭＳ Ｐゴシック"/>
            <family val="3"/>
            <charset val="128"/>
          </rPr>
          <t>様式9-7「計測・検証費」初年度の記入額を自動転記
※記入にあたっては整合を取ること</t>
        </r>
      </text>
    </comment>
    <comment ref="F37" authorId="0">
      <text>
        <r>
          <rPr>
            <b/>
            <sz val="11"/>
            <color indexed="81"/>
            <rFont val="ＭＳ Ｐゴシック"/>
            <family val="3"/>
            <charset val="128"/>
          </rPr>
          <t>金額欄に記入の額を自動合算
※行数が足りなければ追加の上、適宜修正</t>
        </r>
      </text>
    </comment>
    <comment ref="G45" authorId="0">
      <text>
        <r>
          <rPr>
            <b/>
            <sz val="9"/>
            <color indexed="81"/>
            <rFont val="ＭＳ Ｐゴシック"/>
            <family val="3"/>
            <charset val="128"/>
          </rPr>
          <t>様式７「１．事業名称」より自動転写</t>
        </r>
      </text>
    </comment>
  </commentList>
</comments>
</file>

<file path=xl/comments3.xml><?xml version="1.0" encoding="utf-8"?>
<comments xmlns="http://schemas.openxmlformats.org/spreadsheetml/2006/main">
  <authors>
    <author>作成者</author>
  </authors>
  <commentList>
    <comment ref="B4" authorId="0">
      <text>
        <r>
          <rPr>
            <b/>
            <sz val="11"/>
            <color indexed="81"/>
            <rFont val="ＭＳ Ｐゴシック"/>
            <family val="3"/>
            <charset val="128"/>
          </rPr>
          <t>文字の大きさ：明朝10ポイント程度
字数：40行×40行程度</t>
        </r>
      </text>
    </comment>
    <comment ref="A41" authorId="0">
      <text>
        <r>
          <rPr>
            <b/>
            <sz val="11"/>
            <color indexed="81"/>
            <rFont val="ＭＳ Ｐゴシック"/>
            <family val="3"/>
            <charset val="128"/>
          </rPr>
          <t>提案書本文の各ページ下部中央に通し番号を入れてください。
　例：①－３－１
（文字の大きさ：ゴシック、10ポイント程度）</t>
        </r>
      </text>
    </comment>
  </commentList>
</comments>
</file>

<file path=xl/comments30.xml><?xml version="1.0" encoding="utf-8"?>
<comments xmlns="http://schemas.openxmlformats.org/spreadsheetml/2006/main">
  <authors>
    <author>作成者</author>
  </authors>
  <commentList>
    <comment ref="C25" authorId="0">
      <text>
        <r>
          <rPr>
            <b/>
            <sz val="11"/>
            <color indexed="81"/>
            <rFont val="ＭＳ Ｐゴシック"/>
            <family val="3"/>
            <charset val="128"/>
          </rPr>
          <t>様式9-7「運転管理費」初年度の記入額を自動転記
※記入にあたっては整合を取ること</t>
        </r>
      </text>
    </comment>
    <comment ref="D37" authorId="0">
      <text>
        <r>
          <rPr>
            <b/>
            <sz val="9"/>
            <color indexed="81"/>
            <rFont val="ＭＳ Ｐゴシック"/>
            <family val="3"/>
            <charset val="128"/>
          </rPr>
          <t>様式７「１．事業名称」を自動転記</t>
        </r>
      </text>
    </comment>
  </commentList>
</comments>
</file>

<file path=xl/comments31.xml><?xml version="1.0" encoding="utf-8"?>
<comments xmlns="http://schemas.openxmlformats.org/spreadsheetml/2006/main">
  <authors>
    <author>作成者</author>
  </authors>
  <commentList>
    <comment ref="D40" authorId="0">
      <text>
        <r>
          <rPr>
            <b/>
            <sz val="11"/>
            <color indexed="81"/>
            <rFont val="ＭＳ Ｐゴシック"/>
            <family val="3"/>
            <charset val="128"/>
          </rPr>
          <t>様式７「１．事業名称」を自動転記</t>
        </r>
      </text>
    </comment>
  </commentList>
</comments>
</file>

<file path=xl/comments32.xml><?xml version="1.0" encoding="utf-8"?>
<comments xmlns="http://schemas.openxmlformats.org/spreadsheetml/2006/main">
  <authors>
    <author>作成者</author>
  </authors>
  <commentList>
    <comment ref="D40" authorId="0">
      <text>
        <r>
          <rPr>
            <b/>
            <sz val="9"/>
            <color indexed="81"/>
            <rFont val="ＭＳ Ｐゴシック"/>
            <family val="3"/>
            <charset val="128"/>
          </rPr>
          <t>様式７「１．事業名称」を自動転記</t>
        </r>
      </text>
    </comment>
  </commentList>
</comments>
</file>

<file path=xl/comments33.xml><?xml version="1.0" encoding="utf-8"?>
<comments xmlns="http://schemas.openxmlformats.org/spreadsheetml/2006/main">
  <authors>
    <author>作成者</author>
  </authors>
  <commentList>
    <comment ref="E12" authorId="0">
      <text>
        <r>
          <rPr>
            <b/>
            <sz val="9"/>
            <color indexed="81"/>
            <rFont val="ＭＳ Ｐゴシック"/>
            <family val="3"/>
            <charset val="128"/>
          </rPr>
          <t>様式10-4より自動転記</t>
        </r>
      </text>
    </comment>
    <comment ref="E13" authorId="0">
      <text>
        <r>
          <rPr>
            <b/>
            <sz val="9"/>
            <color indexed="81"/>
            <rFont val="ＭＳ Ｐゴシック"/>
            <family val="3"/>
            <charset val="128"/>
          </rPr>
          <t>様式10-4より自動転記</t>
        </r>
      </text>
    </comment>
    <comment ref="E14" authorId="0">
      <text>
        <r>
          <rPr>
            <b/>
            <sz val="9"/>
            <color indexed="81"/>
            <rFont val="ＭＳ Ｐゴシック"/>
            <family val="3"/>
            <charset val="128"/>
          </rPr>
          <t>様式10-4より自動転記</t>
        </r>
      </text>
    </comment>
    <comment ref="E15" authorId="0">
      <text>
        <r>
          <rPr>
            <b/>
            <sz val="9"/>
            <color indexed="81"/>
            <rFont val="ＭＳ Ｐゴシック"/>
            <family val="3"/>
            <charset val="128"/>
          </rPr>
          <t>以下５項目の合計金額を自動計算</t>
        </r>
      </text>
    </comment>
    <comment ref="E16" authorId="0">
      <text>
        <r>
          <rPr>
            <b/>
            <sz val="9"/>
            <color indexed="81"/>
            <rFont val="ＭＳ Ｐゴシック"/>
            <family val="3"/>
            <charset val="128"/>
          </rPr>
          <t>様式9-7「本府の利益③」の初年度
より自動転記</t>
        </r>
      </text>
    </comment>
    <comment ref="E21" authorId="0">
      <text>
        <r>
          <rPr>
            <b/>
            <sz val="9"/>
            <color indexed="81"/>
            <rFont val="ＭＳ Ｐゴシック"/>
            <family val="3"/>
            <charset val="128"/>
          </rPr>
          <t>以下５項目の合計金額を
自動計算</t>
        </r>
      </text>
    </comment>
    <comment ref="E22" authorId="0">
      <text>
        <r>
          <rPr>
            <b/>
            <sz val="9"/>
            <color indexed="81"/>
            <rFont val="ＭＳ Ｐゴシック"/>
            <family val="3"/>
            <charset val="128"/>
          </rPr>
          <t>様式9-7「本府の利益③」の15年間の
合計金額より自動転記</t>
        </r>
      </text>
    </comment>
    <comment ref="E27" authorId="0">
      <text>
        <r>
          <rPr>
            <b/>
            <sz val="9"/>
            <color indexed="81"/>
            <rFont val="ＭＳ Ｐゴシック"/>
            <family val="3"/>
            <charset val="128"/>
          </rPr>
          <t>様式10-4より自動転記</t>
        </r>
      </text>
    </comment>
    <comment ref="E28" authorId="0">
      <text>
        <r>
          <rPr>
            <b/>
            <sz val="9"/>
            <color indexed="81"/>
            <rFont val="ＭＳ Ｐゴシック"/>
            <family val="3"/>
            <charset val="128"/>
          </rPr>
          <t>様式9-7の入力値より
自動計算</t>
        </r>
      </text>
    </comment>
    <comment ref="E34" authorId="0">
      <text>
        <r>
          <rPr>
            <b/>
            <sz val="9"/>
            <color indexed="81"/>
            <rFont val="ＭＳ Ｐゴシック"/>
            <family val="3"/>
            <charset val="128"/>
          </rPr>
          <t>様式10-2-7「ＬＥＤ取替え本数の一覧表」
の合計を自動転記</t>
        </r>
      </text>
    </comment>
    <comment ref="E42" authorId="0">
      <text>
        <r>
          <rPr>
            <b/>
            <sz val="9"/>
            <color indexed="81"/>
            <rFont val="ＭＳ Ｐゴシック"/>
            <family val="3"/>
            <charset val="128"/>
          </rPr>
          <t>様式10-4を自動転記</t>
        </r>
      </text>
    </comment>
    <comment ref="D52" authorId="0">
      <text>
        <r>
          <rPr>
            <b/>
            <sz val="9"/>
            <color indexed="81"/>
            <rFont val="ＭＳ Ｐゴシック"/>
            <family val="3"/>
            <charset val="128"/>
          </rPr>
          <t>該当する省エネルギー導入手法
を簡潔に記載すること</t>
        </r>
      </text>
    </comment>
    <comment ref="E63" authorId="0">
      <text>
        <r>
          <rPr>
            <b/>
            <sz val="9"/>
            <color indexed="81"/>
            <rFont val="ＭＳ Ｐゴシック"/>
            <family val="3"/>
            <charset val="128"/>
          </rPr>
          <t>様式9-7「ESCOサービス料」の初年度
を自動転記</t>
        </r>
      </text>
    </comment>
    <comment ref="E64" authorId="0">
      <text>
        <r>
          <rPr>
            <b/>
            <sz val="9"/>
            <color indexed="81"/>
            <rFont val="ＭＳ Ｐゴシック"/>
            <family val="3"/>
            <charset val="128"/>
          </rPr>
          <t>上記の「ＥＳＣＯサービス料」より自動計算</t>
        </r>
      </text>
    </comment>
    <comment ref="G67" authorId="0">
      <text>
        <r>
          <rPr>
            <b/>
            <sz val="9"/>
            <color indexed="81"/>
            <rFont val="ＭＳ Ｐゴシック"/>
            <family val="3"/>
            <charset val="128"/>
          </rPr>
          <t>様式７「１．事業名称」を自動転記</t>
        </r>
      </text>
    </comment>
  </commentList>
</comments>
</file>

<file path=xl/comments4.xml><?xml version="1.0" encoding="utf-8"?>
<comments xmlns="http://schemas.openxmlformats.org/spreadsheetml/2006/main">
  <authors>
    <author>作成者</author>
  </authors>
  <commentList>
    <comment ref="G13" authorId="0">
      <text>
        <r>
          <rPr>
            <b/>
            <sz val="9"/>
            <color indexed="81"/>
            <rFont val="ＭＳ Ｐゴシック"/>
            <family val="3"/>
            <charset val="128"/>
          </rPr>
          <t>様式７「１．事業名称」
を自動転記</t>
        </r>
      </text>
    </comment>
    <comment ref="P45" authorId="0">
      <text>
        <r>
          <rPr>
            <b/>
            <sz val="9"/>
            <color indexed="81"/>
            <rFont val="ＭＳ Ｐゴシック"/>
            <family val="3"/>
            <charset val="128"/>
          </rPr>
          <t>様式７「１．事業名称」
を自動転記</t>
        </r>
      </text>
    </comment>
  </commentList>
</comments>
</file>

<file path=xl/comments5.xml><?xml version="1.0" encoding="utf-8"?>
<comments xmlns="http://schemas.openxmlformats.org/spreadsheetml/2006/main">
  <authors>
    <author>作成者</author>
  </authors>
  <commentList>
    <comment ref="F29" authorId="0">
      <text>
        <r>
          <rPr>
            <b/>
            <sz val="11"/>
            <color indexed="81"/>
            <rFont val="ＭＳ Ｐゴシック"/>
            <family val="3"/>
            <charset val="128"/>
          </rPr>
          <t>様式７「１．事業名称」
を自動転記</t>
        </r>
      </text>
    </comment>
  </commentList>
</comments>
</file>

<file path=xl/comments6.xml><?xml version="1.0" encoding="utf-8"?>
<comments xmlns="http://schemas.openxmlformats.org/spreadsheetml/2006/main">
  <authors>
    <author>作成者</author>
  </authors>
  <commentList>
    <comment ref="F30" authorId="0">
      <text>
        <r>
          <rPr>
            <b/>
            <sz val="11"/>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G29" authorId="0">
      <text>
        <r>
          <rPr>
            <b/>
            <sz val="11"/>
            <color indexed="81"/>
            <rFont val="ＭＳ Ｐゴシック"/>
            <family val="3"/>
            <charset val="128"/>
          </rPr>
          <t>様式７「１．事業名称」
を自動転記</t>
        </r>
      </text>
    </comment>
  </commentList>
</comments>
</file>

<file path=xl/comments8.xml><?xml version="1.0" encoding="utf-8"?>
<comments xmlns="http://schemas.openxmlformats.org/spreadsheetml/2006/main">
  <authors>
    <author>作成者</author>
  </authors>
  <commentList>
    <comment ref="H29" authorId="0">
      <text>
        <r>
          <rPr>
            <b/>
            <sz val="11"/>
            <color indexed="81"/>
            <rFont val="ＭＳ Ｐゴシック"/>
            <family val="3"/>
            <charset val="128"/>
          </rPr>
          <t>様式７「１．事業名称」
を自動転記</t>
        </r>
      </text>
    </comment>
  </commentList>
</comments>
</file>

<file path=xl/comments9.xml><?xml version="1.0" encoding="utf-8"?>
<comments xmlns="http://schemas.openxmlformats.org/spreadsheetml/2006/main">
  <authors>
    <author>作成者</author>
  </authors>
  <commentList>
    <comment ref="D4" authorId="0">
      <text>
        <r>
          <rPr>
            <b/>
            <sz val="9"/>
            <color indexed="81"/>
            <rFont val="ＭＳ Ｐゴシック"/>
            <family val="3"/>
            <charset val="128"/>
          </rPr>
          <t>「Ⅰ.包括的エネルギー管理計画書作成費」、
「Ⅱ.省エネルギー改修工事費」
を自動合算</t>
        </r>
      </text>
    </comment>
    <comment ref="E5" authorId="0">
      <text>
        <r>
          <rPr>
            <b/>
            <sz val="9"/>
            <color indexed="81"/>
            <rFont val="ＭＳ Ｐゴシック"/>
            <family val="3"/>
            <charset val="128"/>
          </rPr>
          <t>初期設定では、「a.詳細診断費」「b.設計費」「c.その他関連業務」を自動合算
※項目の追加等をする際は適宜修正すること</t>
        </r>
      </text>
    </comment>
    <comment ref="E9" authorId="0">
      <text>
        <r>
          <rPr>
            <b/>
            <sz val="9"/>
            <color indexed="81"/>
            <rFont val="ＭＳ Ｐゴシック"/>
            <family val="3"/>
            <charset val="128"/>
          </rPr>
          <t>初期設定では、「ｱ.直接工事費」「ｲ.工事管理費」「ｳ.その他関連業務」を自動合算
※項目の追加等をする際は適宜修正すること</t>
        </r>
      </text>
    </comment>
    <comment ref="E10" authorId="0">
      <text>
        <r>
          <rPr>
            <b/>
            <sz val="9"/>
            <color indexed="81"/>
            <rFont val="ＭＳ Ｐゴシック"/>
            <family val="3"/>
            <charset val="128"/>
          </rPr>
          <t>補助金有の場合は、直接工事費から補助金額を減じた額を入力すること</t>
        </r>
      </text>
    </comment>
    <comment ref="D16" authorId="0">
      <text>
        <r>
          <rPr>
            <b/>
            <sz val="9"/>
            <color indexed="81"/>
            <rFont val="ＭＳ Ｐゴシック"/>
            <family val="3"/>
            <charset val="128"/>
          </rPr>
          <t>初期設定では「固定資産税」、「法人税」を自動合算
※項目の追加等をする際は適宜修正すること</t>
        </r>
      </text>
    </comment>
    <comment ref="D19" authorId="0">
      <text>
        <r>
          <rPr>
            <b/>
            <sz val="9"/>
            <color indexed="81"/>
            <rFont val="ＭＳ Ｐゴシック"/>
            <family val="3"/>
            <charset val="128"/>
          </rPr>
          <t>初期設定では「行政財産使用料」、「保険料」、「その他」を自動合算
※項目の追加をする際は適宜修正すること</t>
        </r>
      </text>
    </comment>
    <comment ref="D23" authorId="0">
      <text>
        <r>
          <rPr>
            <b/>
            <sz val="9"/>
            <color indexed="81"/>
            <rFont val="ＭＳ Ｐゴシック"/>
            <family val="3"/>
            <charset val="128"/>
          </rPr>
          <t>太枠欄（「設計・工事費」、「を自動合算
※項目の追加及び削除をした場合は、金額があっているか、必ず確認すること※</t>
        </r>
      </text>
    </comment>
    <comment ref="G31" authorId="0">
      <text>
        <r>
          <rPr>
            <b/>
            <sz val="9"/>
            <color indexed="81"/>
            <rFont val="ＭＳ Ｐゴシック"/>
            <family val="3"/>
            <charset val="128"/>
          </rPr>
          <t>様式７「事業名称」より自動転記</t>
        </r>
      </text>
    </comment>
  </commentList>
</comments>
</file>

<file path=xl/sharedStrings.xml><?xml version="1.0" encoding="utf-8"?>
<sst xmlns="http://schemas.openxmlformats.org/spreadsheetml/2006/main" count="1506" uniqueCount="815">
  <si>
    <t>数量</t>
    <rPh sb="0" eb="2">
      <t>スウリョウ</t>
    </rPh>
    <phoneticPr fontId="3"/>
  </si>
  <si>
    <t>単位</t>
    <rPh sb="0" eb="2">
      <t>タンイ</t>
    </rPh>
    <phoneticPr fontId="3"/>
  </si>
  <si>
    <t>備考</t>
    <rPh sb="0" eb="2">
      <t>ビコウ</t>
    </rPh>
    <phoneticPr fontId="3"/>
  </si>
  <si>
    <t>計（消費税込）</t>
    <rPh sb="0" eb="1">
      <t>ケイ</t>
    </rPh>
    <rPh sb="2" eb="5">
      <t>ショウヒゼイ</t>
    </rPh>
    <rPh sb="5" eb="6">
      <t>コ</t>
    </rPh>
    <phoneticPr fontId="3"/>
  </si>
  <si>
    <t>科目名称</t>
    <rPh sb="0" eb="2">
      <t>カモク</t>
    </rPh>
    <phoneticPr fontId="3"/>
  </si>
  <si>
    <t>中科目名称</t>
    <rPh sb="0" eb="1">
      <t>チュウ</t>
    </rPh>
    <rPh sb="1" eb="3">
      <t>カモク</t>
    </rPh>
    <rPh sb="3" eb="5">
      <t>メイショウ</t>
    </rPh>
    <phoneticPr fontId="3"/>
  </si>
  <si>
    <t>摘要</t>
    <rPh sb="0" eb="2">
      <t>テキヨウ</t>
    </rPh>
    <phoneticPr fontId="3"/>
  </si>
  <si>
    <t>項目</t>
    <rPh sb="0" eb="2">
      <t>コウモク</t>
    </rPh>
    <phoneticPr fontId="3"/>
  </si>
  <si>
    <t>金額（円）</t>
    <rPh sb="0" eb="2">
      <t>キンガク</t>
    </rPh>
    <rPh sb="3" eb="4">
      <t>エン</t>
    </rPh>
    <phoneticPr fontId="3"/>
  </si>
  <si>
    <t>積算根拠</t>
    <rPh sb="0" eb="2">
      <t>セキサン</t>
    </rPh>
    <rPh sb="2" eb="4">
      <t>コンキョ</t>
    </rPh>
    <phoneticPr fontId="3"/>
  </si>
  <si>
    <t>設計・工事費（Ⅰ＋Ⅱ）</t>
    <rPh sb="0" eb="2">
      <t>セッケイ</t>
    </rPh>
    <rPh sb="3" eb="6">
      <t>コウジヒ</t>
    </rPh>
    <phoneticPr fontId="3"/>
  </si>
  <si>
    <t>Ⅰ.包括的エネルギー管理計画書作成費（a+b+c）</t>
    <rPh sb="2" eb="5">
      <t>ホウカツテキ</t>
    </rPh>
    <rPh sb="10" eb="12">
      <t>カンリ</t>
    </rPh>
    <rPh sb="12" eb="15">
      <t>ケイカクショ</t>
    </rPh>
    <rPh sb="15" eb="17">
      <t>サクセイ</t>
    </rPh>
    <rPh sb="17" eb="18">
      <t>ヒ</t>
    </rPh>
    <phoneticPr fontId="3"/>
  </si>
  <si>
    <t>　　a.詳細診断費</t>
    <phoneticPr fontId="3"/>
  </si>
  <si>
    <t>　　b.設計費</t>
    <rPh sb="4" eb="6">
      <t>セッケイ</t>
    </rPh>
    <rPh sb="6" eb="7">
      <t>ヒ</t>
    </rPh>
    <phoneticPr fontId="3"/>
  </si>
  <si>
    <t>　　c.その他関連業務</t>
    <rPh sb="6" eb="7">
      <t>タ</t>
    </rPh>
    <rPh sb="7" eb="9">
      <t>カンレン</t>
    </rPh>
    <rPh sb="9" eb="11">
      <t>ギョウム</t>
    </rPh>
    <phoneticPr fontId="3"/>
  </si>
  <si>
    <t>Ⅱ.省エネルギー改修工事費（ｱ+ｲ+ｳ）</t>
    <rPh sb="2" eb="3">
      <t>ショウ</t>
    </rPh>
    <rPh sb="8" eb="10">
      <t>カイシュウ</t>
    </rPh>
    <rPh sb="10" eb="12">
      <t>コウジ</t>
    </rPh>
    <rPh sb="12" eb="13">
      <t>ヒ</t>
    </rPh>
    <phoneticPr fontId="3"/>
  </si>
  <si>
    <t>　　ｱ.直接工事費</t>
    <rPh sb="4" eb="6">
      <t>チョクセツ</t>
    </rPh>
    <rPh sb="6" eb="9">
      <t>コウジヒ</t>
    </rPh>
    <phoneticPr fontId="3"/>
  </si>
  <si>
    <t>　　ｲ.工事監理費</t>
    <rPh sb="4" eb="6">
      <t>コウジ</t>
    </rPh>
    <rPh sb="6" eb="8">
      <t>カンリ</t>
    </rPh>
    <rPh sb="8" eb="9">
      <t>ヒ</t>
    </rPh>
    <phoneticPr fontId="3"/>
  </si>
  <si>
    <t>　　ｳ.その他関連業務</t>
    <phoneticPr fontId="3"/>
  </si>
  <si>
    <t>維持管理費</t>
    <rPh sb="0" eb="2">
      <t>イジ</t>
    </rPh>
    <rPh sb="2" eb="4">
      <t>カンリ</t>
    </rPh>
    <rPh sb="4" eb="5">
      <t>ヒ</t>
    </rPh>
    <phoneticPr fontId="3"/>
  </si>
  <si>
    <t>計測・検証費（計測機器設置費を除く）</t>
    <rPh sb="0" eb="2">
      <t>ケイソク</t>
    </rPh>
    <rPh sb="3" eb="6">
      <t>ケンショウヒ</t>
    </rPh>
    <rPh sb="7" eb="9">
      <t>ケイソク</t>
    </rPh>
    <rPh sb="9" eb="11">
      <t>キキ</t>
    </rPh>
    <rPh sb="11" eb="13">
      <t>セッチ</t>
    </rPh>
    <rPh sb="13" eb="14">
      <t>ヒ</t>
    </rPh>
    <rPh sb="15" eb="16">
      <t>ノゾ</t>
    </rPh>
    <phoneticPr fontId="3"/>
  </si>
  <si>
    <t>運転管理費</t>
    <rPh sb="0" eb="2">
      <t>ウンテン</t>
    </rPh>
    <rPh sb="2" eb="5">
      <t>カンリヒ</t>
    </rPh>
    <phoneticPr fontId="3"/>
  </si>
  <si>
    <t>　　（固定資産税）</t>
    <rPh sb="3" eb="5">
      <t>コテイ</t>
    </rPh>
    <rPh sb="5" eb="8">
      <t>シサンゼイ</t>
    </rPh>
    <phoneticPr fontId="3"/>
  </si>
  <si>
    <t>　　（法人税）</t>
    <rPh sb="3" eb="6">
      <t>ホウジンゼイ</t>
    </rPh>
    <phoneticPr fontId="3"/>
  </si>
  <si>
    <t>合計</t>
    <rPh sb="0" eb="2">
      <t>ゴウケイ</t>
    </rPh>
    <phoneticPr fontId="3"/>
  </si>
  <si>
    <t>①－６</t>
    <phoneticPr fontId="3"/>
  </si>
  <si>
    <t>（単位：円）</t>
    <rPh sb="4" eb="5">
      <t>エン</t>
    </rPh>
    <phoneticPr fontId="3"/>
  </si>
  <si>
    <t>平成（年度）</t>
  </si>
  <si>
    <t>初年度</t>
    <rPh sb="0" eb="3">
      <t>ショネンド</t>
    </rPh>
    <phoneticPr fontId="3"/>
  </si>
  <si>
    <t>2年度</t>
    <rPh sb="1" eb="3">
      <t>ネンド</t>
    </rPh>
    <phoneticPr fontId="3"/>
  </si>
  <si>
    <t>4年度</t>
    <rPh sb="1" eb="3">
      <t>ネンド</t>
    </rPh>
    <phoneticPr fontId="3"/>
  </si>
  <si>
    <t>光熱水費削減額</t>
    <rPh sb="0" eb="3">
      <t>コウネツスイ</t>
    </rPh>
    <rPh sb="3" eb="4">
      <t>ヒ</t>
    </rPh>
    <rPh sb="4" eb="6">
      <t>サクゲン</t>
    </rPh>
    <rPh sb="6" eb="7">
      <t>ゲンガク</t>
    </rPh>
    <phoneticPr fontId="3"/>
  </si>
  <si>
    <t>光熱水費</t>
    <rPh sb="0" eb="3">
      <t>コウネツスイ</t>
    </rPh>
    <rPh sb="3" eb="4">
      <t>ヒ</t>
    </rPh>
    <phoneticPr fontId="3"/>
  </si>
  <si>
    <t>設計・工事費償還分</t>
    <rPh sb="0" eb="2">
      <t>セッケイ</t>
    </rPh>
    <rPh sb="3" eb="5">
      <t>コウジ</t>
    </rPh>
    <rPh sb="5" eb="6">
      <t>ヒ</t>
    </rPh>
    <rPh sb="6" eb="9">
      <t>ショウカンブン</t>
    </rPh>
    <phoneticPr fontId="3"/>
  </si>
  <si>
    <t>計測・検証費（計測機器設置費を除く）</t>
    <rPh sb="0" eb="2">
      <t>ケイソク</t>
    </rPh>
    <rPh sb="3" eb="5">
      <t>ケンショウ</t>
    </rPh>
    <rPh sb="5" eb="6">
      <t>ヒ</t>
    </rPh>
    <rPh sb="7" eb="9">
      <t>ケイソク</t>
    </rPh>
    <rPh sb="9" eb="11">
      <t>キキ</t>
    </rPh>
    <rPh sb="11" eb="13">
      <t>セッチ</t>
    </rPh>
    <rPh sb="13" eb="14">
      <t>ヒ</t>
    </rPh>
    <rPh sb="15" eb="16">
      <t>ノゾ</t>
    </rPh>
    <phoneticPr fontId="3"/>
  </si>
  <si>
    <t>行政財産使用料</t>
    <rPh sb="0" eb="2">
      <t>ギョウセイ</t>
    </rPh>
    <rPh sb="2" eb="4">
      <t>ザイサン</t>
    </rPh>
    <rPh sb="4" eb="7">
      <t>シヨウリョウ</t>
    </rPh>
    <phoneticPr fontId="3"/>
  </si>
  <si>
    <t>金利償還分</t>
    <rPh sb="0" eb="2">
      <t>キンリ</t>
    </rPh>
    <rPh sb="2" eb="4">
      <t>ショウカン</t>
    </rPh>
    <rPh sb="4" eb="5">
      <t>ブン</t>
    </rPh>
    <phoneticPr fontId="3"/>
  </si>
  <si>
    <t>ESCO利益</t>
    <rPh sb="4" eb="6">
      <t>リエキ</t>
    </rPh>
    <phoneticPr fontId="3"/>
  </si>
  <si>
    <t>　　様式9-7において設定した「ESCO利益」の考え方について（設定した利益率が妥当と考えた理由）。</t>
    <rPh sb="2" eb="4">
      <t>ヨウシキ</t>
    </rPh>
    <rPh sb="11" eb="13">
      <t>セッテイ</t>
    </rPh>
    <rPh sb="20" eb="22">
      <t>リエキ</t>
    </rPh>
    <rPh sb="24" eb="25">
      <t>カンガ</t>
    </rPh>
    <rPh sb="26" eb="27">
      <t>カタ</t>
    </rPh>
    <rPh sb="32" eb="34">
      <t>セッテイ</t>
    </rPh>
    <rPh sb="36" eb="38">
      <t>リエキ</t>
    </rPh>
    <rPh sb="38" eb="39">
      <t>リツ</t>
    </rPh>
    <rPh sb="40" eb="42">
      <t>ダトウ</t>
    </rPh>
    <rPh sb="43" eb="44">
      <t>カンガ</t>
    </rPh>
    <rPh sb="46" eb="48">
      <t>リユウ</t>
    </rPh>
    <phoneticPr fontId="3"/>
  </si>
  <si>
    <t>平成（年度）</t>
    <rPh sb="0" eb="2">
      <t>ヘイセイ</t>
    </rPh>
    <rPh sb="3" eb="5">
      <t>ネンド</t>
    </rPh>
    <phoneticPr fontId="3"/>
  </si>
  <si>
    <t>科目</t>
    <rPh sb="0" eb="2">
      <t>カモク</t>
    </rPh>
    <phoneticPr fontId="3"/>
  </si>
  <si>
    <t>収支計画</t>
    <rPh sb="0" eb="2">
      <t>シュウシ</t>
    </rPh>
    <rPh sb="2" eb="4">
      <t>ケイカク</t>
    </rPh>
    <phoneticPr fontId="3"/>
  </si>
  <si>
    <t>収入計</t>
    <rPh sb="0" eb="2">
      <t>シュウニュウ</t>
    </rPh>
    <rPh sb="2" eb="3">
      <t>ケイ</t>
    </rPh>
    <phoneticPr fontId="3"/>
  </si>
  <si>
    <t>ESCOサービス料収入</t>
    <rPh sb="4" eb="9">
      <t>サービスリョウ</t>
    </rPh>
    <rPh sb="9" eb="10">
      <t>シュウ</t>
    </rPh>
    <rPh sb="10" eb="11">
      <t>シュウニュウ</t>
    </rPh>
    <phoneticPr fontId="3"/>
  </si>
  <si>
    <t>設計・工事費償還分</t>
    <rPh sb="0" eb="2">
      <t>セッケイ</t>
    </rPh>
    <rPh sb="3" eb="6">
      <t>コウジヒ</t>
    </rPh>
    <rPh sb="6" eb="9">
      <t>ショウカンブン</t>
    </rPh>
    <phoneticPr fontId="3"/>
  </si>
  <si>
    <t>維持管理収入</t>
    <rPh sb="0" eb="2">
      <t>イジ</t>
    </rPh>
    <rPh sb="2" eb="4">
      <t>カンリ</t>
    </rPh>
    <rPh sb="4" eb="6">
      <t>シュウニュウ</t>
    </rPh>
    <phoneticPr fontId="3"/>
  </si>
  <si>
    <t>計測・検証収入</t>
    <rPh sb="0" eb="2">
      <t>ケイソク</t>
    </rPh>
    <rPh sb="3" eb="5">
      <t>ケンショウ</t>
    </rPh>
    <rPh sb="5" eb="7">
      <t>シュウニュウ</t>
    </rPh>
    <phoneticPr fontId="3"/>
  </si>
  <si>
    <t>運転管理収入</t>
    <rPh sb="0" eb="2">
      <t>ウンテン</t>
    </rPh>
    <rPh sb="2" eb="4">
      <t>カンリ</t>
    </rPh>
    <rPh sb="4" eb="6">
      <t>シュウニュウ</t>
    </rPh>
    <phoneticPr fontId="3"/>
  </si>
  <si>
    <t>ESCO利益収入</t>
    <phoneticPr fontId="3"/>
  </si>
  <si>
    <t>支出計</t>
    <rPh sb="0" eb="2">
      <t>シシュツ</t>
    </rPh>
    <rPh sb="2" eb="3">
      <t>ケイ</t>
    </rPh>
    <phoneticPr fontId="3"/>
  </si>
  <si>
    <t>維持管理費</t>
    <rPh sb="0" eb="2">
      <t>イジ</t>
    </rPh>
    <rPh sb="2" eb="5">
      <t>カンリヒ</t>
    </rPh>
    <phoneticPr fontId="3"/>
  </si>
  <si>
    <t>計測・検証費</t>
    <rPh sb="0" eb="2">
      <t>ケイソク</t>
    </rPh>
    <rPh sb="3" eb="6">
      <t>ケンショウヒ</t>
    </rPh>
    <phoneticPr fontId="3"/>
  </si>
  <si>
    <t>運転管理費</t>
    <rPh sb="0" eb="2">
      <t>ウンテン</t>
    </rPh>
    <rPh sb="2" eb="4">
      <t>カンリ</t>
    </rPh>
    <rPh sb="4" eb="5">
      <t>ヒ</t>
    </rPh>
    <phoneticPr fontId="3"/>
  </si>
  <si>
    <t>税引前当期損益</t>
    <rPh sb="0" eb="3">
      <t>ゼイビキマエ</t>
    </rPh>
    <rPh sb="3" eb="5">
      <t>トウキ</t>
    </rPh>
    <rPh sb="5" eb="7">
      <t>ソンエキ</t>
    </rPh>
    <phoneticPr fontId="3"/>
  </si>
  <si>
    <t>税引後当期損益</t>
    <rPh sb="0" eb="2">
      <t>ゼイビ</t>
    </rPh>
    <rPh sb="2" eb="3">
      <t>ゴ</t>
    </rPh>
    <rPh sb="3" eb="5">
      <t>トウキ</t>
    </rPh>
    <rPh sb="5" eb="7">
      <t>ソンエキ</t>
    </rPh>
    <phoneticPr fontId="3"/>
  </si>
  <si>
    <t>資金計画</t>
    <rPh sb="0" eb="2">
      <t>シキン</t>
    </rPh>
    <rPh sb="2" eb="4">
      <t>ケイカク</t>
    </rPh>
    <phoneticPr fontId="3"/>
  </si>
  <si>
    <t>資金需要</t>
    <rPh sb="0" eb="2">
      <t>シキン</t>
    </rPh>
    <rPh sb="2" eb="4">
      <t>ジュヨウ</t>
    </rPh>
    <phoneticPr fontId="3"/>
  </si>
  <si>
    <t>設計・工事費等</t>
    <rPh sb="0" eb="2">
      <t>セッケイ</t>
    </rPh>
    <rPh sb="3" eb="6">
      <t>コウジヒ</t>
    </rPh>
    <rPh sb="6" eb="7">
      <t>トウ</t>
    </rPh>
    <phoneticPr fontId="3"/>
  </si>
  <si>
    <t>借入金返済</t>
    <rPh sb="0" eb="2">
      <t>カリイレ</t>
    </rPh>
    <rPh sb="2" eb="3">
      <t>キン</t>
    </rPh>
    <rPh sb="3" eb="5">
      <t>ヘンサイ</t>
    </rPh>
    <phoneticPr fontId="3"/>
  </si>
  <si>
    <t>その他</t>
    <rPh sb="2" eb="3">
      <t>ホカ</t>
    </rPh>
    <phoneticPr fontId="3"/>
  </si>
  <si>
    <t>資金調達</t>
    <rPh sb="0" eb="2">
      <t>シキン</t>
    </rPh>
    <rPh sb="2" eb="4">
      <t>チョウタツ</t>
    </rPh>
    <phoneticPr fontId="3"/>
  </si>
  <si>
    <t>当期損益</t>
    <rPh sb="0" eb="2">
      <t>トウキ</t>
    </rPh>
    <rPh sb="2" eb="4">
      <t>ソンエキ</t>
    </rPh>
    <phoneticPr fontId="3"/>
  </si>
  <si>
    <t>借入金</t>
    <rPh sb="0" eb="2">
      <t>カリイレ</t>
    </rPh>
    <rPh sb="2" eb="3">
      <t>キン</t>
    </rPh>
    <phoneticPr fontId="3"/>
  </si>
  <si>
    <t>資本金</t>
    <rPh sb="0" eb="3">
      <t>シホンキン</t>
    </rPh>
    <phoneticPr fontId="3"/>
  </si>
  <si>
    <t>当期資金過不足</t>
    <rPh sb="0" eb="2">
      <t>トウキ</t>
    </rPh>
    <rPh sb="2" eb="3">
      <t>シホン</t>
    </rPh>
    <rPh sb="3" eb="4">
      <t>キン</t>
    </rPh>
    <rPh sb="4" eb="7">
      <t>カフソク</t>
    </rPh>
    <phoneticPr fontId="3"/>
  </si>
  <si>
    <t>資金過不足累計</t>
    <rPh sb="0" eb="2">
      <t>シキン</t>
    </rPh>
    <rPh sb="2" eb="5">
      <t>カフソク</t>
    </rPh>
    <rPh sb="5" eb="7">
      <t>ルイケイ</t>
    </rPh>
    <phoneticPr fontId="3"/>
  </si>
  <si>
    <t>借入残高</t>
    <rPh sb="0" eb="2">
      <t>カリイレ</t>
    </rPh>
    <rPh sb="2" eb="3">
      <t>ザンキン</t>
    </rPh>
    <rPh sb="3" eb="4">
      <t>ダカ</t>
    </rPh>
    <phoneticPr fontId="3"/>
  </si>
  <si>
    <t>資金調達企業主体</t>
    <rPh sb="0" eb="2">
      <t>シキン</t>
    </rPh>
    <rPh sb="2" eb="4">
      <t>チョウタツ</t>
    </rPh>
    <rPh sb="4" eb="6">
      <t>キギョウ</t>
    </rPh>
    <rPh sb="6" eb="8">
      <t>シュタイ</t>
    </rPh>
    <phoneticPr fontId="3"/>
  </si>
  <si>
    <t>事業役割</t>
    <rPh sb="0" eb="2">
      <t>ジギョウ</t>
    </rPh>
    <rPh sb="2" eb="4">
      <t>ヤクワリ</t>
    </rPh>
    <phoneticPr fontId="3"/>
  </si>
  <si>
    <t>設計役割</t>
    <rPh sb="0" eb="2">
      <t>セッケイ</t>
    </rPh>
    <rPh sb="2" eb="4">
      <t>ヤクワリ</t>
    </rPh>
    <phoneticPr fontId="3"/>
  </si>
  <si>
    <t>建設役割</t>
    <rPh sb="0" eb="2">
      <t>ケンセツ</t>
    </rPh>
    <rPh sb="2" eb="4">
      <t>ヤクワリ</t>
    </rPh>
    <phoneticPr fontId="3"/>
  </si>
  <si>
    <t>円</t>
    <rPh sb="0" eb="1">
      <t>エン</t>
    </rPh>
    <phoneticPr fontId="3"/>
  </si>
  <si>
    <t>自己資本</t>
    <rPh sb="0" eb="2">
      <t>ジコ</t>
    </rPh>
    <rPh sb="2" eb="4">
      <t>シホン</t>
    </rPh>
    <phoneticPr fontId="3"/>
  </si>
  <si>
    <t>外部借入等</t>
    <rPh sb="0" eb="2">
      <t>ガイブ</t>
    </rPh>
    <rPh sb="2" eb="4">
      <t>カリイレ</t>
    </rPh>
    <rPh sb="4" eb="5">
      <t>トウ</t>
    </rPh>
    <phoneticPr fontId="3"/>
  </si>
  <si>
    <t>民間金融機関※</t>
    <rPh sb="0" eb="2">
      <t>ミンカン</t>
    </rPh>
    <rPh sb="2" eb="4">
      <t>キンユウ</t>
    </rPh>
    <rPh sb="4" eb="6">
      <t>キカン</t>
    </rPh>
    <phoneticPr fontId="3"/>
  </si>
  <si>
    <t>政府系金融機関※</t>
    <rPh sb="0" eb="3">
      <t>セイフケイ</t>
    </rPh>
    <rPh sb="3" eb="5">
      <t>キンユウ</t>
    </rPh>
    <rPh sb="5" eb="7">
      <t>キカン</t>
    </rPh>
    <phoneticPr fontId="3"/>
  </si>
  <si>
    <t>その他社債等※</t>
    <rPh sb="0" eb="3">
      <t>ソノタ</t>
    </rPh>
    <rPh sb="3" eb="5">
      <t>シャサイ</t>
    </rPh>
    <rPh sb="5" eb="6">
      <t>トウ</t>
    </rPh>
    <phoneticPr fontId="3"/>
  </si>
  <si>
    <t>民間金融機関</t>
    <phoneticPr fontId="3"/>
  </si>
  <si>
    <t>政府系金融機関</t>
    <phoneticPr fontId="3"/>
  </si>
  <si>
    <t>その他社債等</t>
    <phoneticPr fontId="3"/>
  </si>
  <si>
    <t>様式10-2-1</t>
    <rPh sb="0" eb="2">
      <t>ヨウシキ</t>
    </rPh>
    <phoneticPr fontId="3"/>
  </si>
  <si>
    <t>1.　技 術 提 案 基 本 方 針</t>
    <rPh sb="3" eb="4">
      <t>ワザ</t>
    </rPh>
    <rPh sb="5" eb="6">
      <t>ジュツ</t>
    </rPh>
    <rPh sb="7" eb="8">
      <t>ツツミ</t>
    </rPh>
    <rPh sb="9" eb="10">
      <t>アン</t>
    </rPh>
    <rPh sb="11" eb="12">
      <t>モト</t>
    </rPh>
    <rPh sb="13" eb="14">
      <t>ホン</t>
    </rPh>
    <rPh sb="15" eb="16">
      <t>カタ</t>
    </rPh>
    <rPh sb="17" eb="18">
      <t>ハリ</t>
    </rPh>
    <phoneticPr fontId="3"/>
  </si>
  <si>
    <t>様式10-2-2</t>
    <rPh sb="0" eb="2">
      <t>ヨウシキ</t>
    </rPh>
    <phoneticPr fontId="3"/>
  </si>
  <si>
    <t>様式10-2-3</t>
    <rPh sb="0" eb="2">
      <t>ヨウシキ</t>
    </rPh>
    <phoneticPr fontId="3"/>
  </si>
  <si>
    <t>様式10-2-4</t>
    <rPh sb="0" eb="2">
      <t>ヨウシキ</t>
    </rPh>
    <phoneticPr fontId="3"/>
  </si>
  <si>
    <t>様式10-2-5</t>
    <rPh sb="0" eb="2">
      <t>ヨウシキ</t>
    </rPh>
    <phoneticPr fontId="3"/>
  </si>
  <si>
    <t>様式10-2-6</t>
    <rPh sb="0" eb="2">
      <t>ヨウシキ</t>
    </rPh>
    <phoneticPr fontId="3"/>
  </si>
  <si>
    <t>様式10-2-7</t>
    <rPh sb="0" eb="2">
      <t>ヨウシキ</t>
    </rPh>
    <phoneticPr fontId="3"/>
  </si>
  <si>
    <t>事業名称</t>
    <rPh sb="0" eb="2">
      <t>ジギョウ</t>
    </rPh>
    <rPh sb="2" eb="4">
      <t>メイショウ</t>
    </rPh>
    <phoneticPr fontId="26"/>
  </si>
  <si>
    <t>①　執務環境の確保に関する考え方（照度、グレア、ちらつき等）</t>
    <rPh sb="2" eb="4">
      <t>シツム</t>
    </rPh>
    <rPh sb="4" eb="6">
      <t>カンキョウ</t>
    </rPh>
    <rPh sb="7" eb="9">
      <t>カクホ</t>
    </rPh>
    <rPh sb="10" eb="11">
      <t>カン</t>
    </rPh>
    <rPh sb="13" eb="14">
      <t>カンガ</t>
    </rPh>
    <rPh sb="15" eb="16">
      <t>カタ</t>
    </rPh>
    <rPh sb="17" eb="19">
      <t>ショウド</t>
    </rPh>
    <rPh sb="28" eb="29">
      <t>ナド</t>
    </rPh>
    <phoneticPr fontId="26"/>
  </si>
  <si>
    <t>③　緊急時（故障時、球切れ時等）対応の考え方</t>
    <rPh sb="2" eb="5">
      <t>キンキュウジ</t>
    </rPh>
    <rPh sb="6" eb="8">
      <t>コショウ</t>
    </rPh>
    <rPh sb="8" eb="9">
      <t>ジ</t>
    </rPh>
    <rPh sb="10" eb="11">
      <t>タマ</t>
    </rPh>
    <rPh sb="11" eb="12">
      <t>ギ</t>
    </rPh>
    <rPh sb="13" eb="14">
      <t>ジ</t>
    </rPh>
    <rPh sb="14" eb="15">
      <t>トウ</t>
    </rPh>
    <rPh sb="16" eb="18">
      <t>タイオウ</t>
    </rPh>
    <rPh sb="19" eb="20">
      <t>カンガ</t>
    </rPh>
    <rPh sb="21" eb="22">
      <t>カタ</t>
    </rPh>
    <phoneticPr fontId="26"/>
  </si>
  <si>
    <r>
      <t>②　安全性確保に関する考え方（</t>
    </r>
    <r>
      <rPr>
        <sz val="11"/>
        <rFont val="ＭＳ Ｐゴシック"/>
        <family val="3"/>
        <charset val="128"/>
      </rPr>
      <t>老朽ソケットの対策、地震時落下、球交換時等感電防止等）</t>
    </r>
    <rPh sb="2" eb="5">
      <t>アンゼンセイ</t>
    </rPh>
    <rPh sb="5" eb="7">
      <t>カクホ</t>
    </rPh>
    <rPh sb="8" eb="9">
      <t>カン</t>
    </rPh>
    <rPh sb="11" eb="12">
      <t>カンガ</t>
    </rPh>
    <rPh sb="13" eb="14">
      <t>カタ</t>
    </rPh>
    <rPh sb="15" eb="17">
      <t>ロウキュウ</t>
    </rPh>
    <rPh sb="22" eb="24">
      <t>タイサク</t>
    </rPh>
    <rPh sb="25" eb="28">
      <t>ジシンジ</t>
    </rPh>
    <rPh sb="28" eb="30">
      <t>ラッカ</t>
    </rPh>
    <rPh sb="31" eb="32">
      <t>タマ</t>
    </rPh>
    <rPh sb="32" eb="34">
      <t>コウカン</t>
    </rPh>
    <rPh sb="34" eb="35">
      <t>ジ</t>
    </rPh>
    <rPh sb="35" eb="36">
      <t>ナド</t>
    </rPh>
    <rPh sb="36" eb="38">
      <t>カンデン</t>
    </rPh>
    <rPh sb="38" eb="40">
      <t>ボウシ</t>
    </rPh>
    <rPh sb="40" eb="41">
      <t>ナド</t>
    </rPh>
    <phoneticPr fontId="26"/>
  </si>
  <si>
    <t>④　その他アピールポイント</t>
    <rPh sb="4" eb="5">
      <t>ホカ</t>
    </rPh>
    <phoneticPr fontId="26"/>
  </si>
  <si>
    <t>⑤　取替え対象の考え方</t>
    <rPh sb="2" eb="4">
      <t>トリカ</t>
    </rPh>
    <rPh sb="5" eb="7">
      <t>タイショウ</t>
    </rPh>
    <rPh sb="8" eb="9">
      <t>カンガ</t>
    </rPh>
    <rPh sb="10" eb="11">
      <t>カタ</t>
    </rPh>
    <phoneticPr fontId="26"/>
  </si>
  <si>
    <t>○取替え対象の考え方について</t>
    <rPh sb="1" eb="3">
      <t>トリカ</t>
    </rPh>
    <rPh sb="4" eb="6">
      <t>タイショウ</t>
    </rPh>
    <rPh sb="7" eb="8">
      <t>カンガ</t>
    </rPh>
    <rPh sb="9" eb="10">
      <t>カタ</t>
    </rPh>
    <phoneticPr fontId="3"/>
  </si>
  <si>
    <r>
      <t>○ＬＥＤ取替え本数（※台数ではない）の一覧表　　※下表にＬＥＤ照明への取替え本数を記載のこと（</t>
    </r>
    <r>
      <rPr>
        <sz val="10"/>
        <rFont val="ＭＳ Ｐゴシック"/>
        <family val="3"/>
        <charset val="128"/>
      </rPr>
      <t>既設誘導灯のLED化は含めるが、Ｈｆ形等への取替えは含まない）</t>
    </r>
    <rPh sb="4" eb="6">
      <t>トリカ</t>
    </rPh>
    <rPh sb="7" eb="9">
      <t>ホンスウ</t>
    </rPh>
    <rPh sb="11" eb="13">
      <t>ダイスウ</t>
    </rPh>
    <rPh sb="19" eb="21">
      <t>イチラン</t>
    </rPh>
    <rPh sb="21" eb="22">
      <t>ヒョウ</t>
    </rPh>
    <rPh sb="25" eb="27">
      <t>カヒョウ</t>
    </rPh>
    <rPh sb="31" eb="33">
      <t>ショウメイ</t>
    </rPh>
    <rPh sb="35" eb="37">
      <t>トリカ</t>
    </rPh>
    <rPh sb="38" eb="40">
      <t>ホンスウ</t>
    </rPh>
    <rPh sb="41" eb="43">
      <t>キサイ</t>
    </rPh>
    <rPh sb="47" eb="49">
      <t>キセツ</t>
    </rPh>
    <rPh sb="49" eb="51">
      <t>ユウドウ</t>
    </rPh>
    <rPh sb="51" eb="52">
      <t>トウ</t>
    </rPh>
    <rPh sb="56" eb="57">
      <t>カ</t>
    </rPh>
    <rPh sb="58" eb="59">
      <t>フク</t>
    </rPh>
    <rPh sb="65" eb="66">
      <t>カタ</t>
    </rPh>
    <rPh sb="66" eb="67">
      <t>ナド</t>
    </rPh>
    <rPh sb="69" eb="71">
      <t>トリカ</t>
    </rPh>
    <rPh sb="73" eb="74">
      <t>フク</t>
    </rPh>
    <phoneticPr fontId="3"/>
  </si>
  <si>
    <t>単位：本</t>
    <rPh sb="0" eb="2">
      <t>タンイ</t>
    </rPh>
    <rPh sb="3" eb="4">
      <t>ホン</t>
    </rPh>
    <phoneticPr fontId="3"/>
  </si>
  <si>
    <t>必須改修分</t>
    <rPh sb="0" eb="2">
      <t>ヒッス</t>
    </rPh>
    <rPh sb="2" eb="4">
      <t>カイシュウ</t>
    </rPh>
    <rPh sb="4" eb="5">
      <t>ブン</t>
    </rPh>
    <phoneticPr fontId="3"/>
  </si>
  <si>
    <t>任　意　改　修　分</t>
    <rPh sb="0" eb="1">
      <t>ニン</t>
    </rPh>
    <rPh sb="2" eb="3">
      <t>イ</t>
    </rPh>
    <rPh sb="4" eb="5">
      <t>アラタ</t>
    </rPh>
    <rPh sb="6" eb="7">
      <t>オサム</t>
    </rPh>
    <rPh sb="8" eb="9">
      <t>ブン</t>
    </rPh>
    <phoneticPr fontId="3"/>
  </si>
  <si>
    <t>計</t>
    <rPh sb="0" eb="1">
      <t>ケイ</t>
    </rPh>
    <phoneticPr fontId="3"/>
  </si>
  <si>
    <t>蛍光灯
直管形
40形</t>
    <rPh sb="0" eb="2">
      <t>ケイコウ</t>
    </rPh>
    <rPh sb="2" eb="3">
      <t>トウ</t>
    </rPh>
    <rPh sb="4" eb="5">
      <t>チョッ</t>
    </rPh>
    <rPh sb="5" eb="6">
      <t>カン</t>
    </rPh>
    <rPh sb="6" eb="7">
      <t>ガタ</t>
    </rPh>
    <rPh sb="10" eb="11">
      <t>ガタ</t>
    </rPh>
    <phoneticPr fontId="3"/>
  </si>
  <si>
    <t>蛍光灯
直管形
20形</t>
    <rPh sb="0" eb="2">
      <t>ケイコウ</t>
    </rPh>
    <rPh sb="2" eb="3">
      <t>トウ</t>
    </rPh>
    <rPh sb="4" eb="5">
      <t>チョッ</t>
    </rPh>
    <rPh sb="5" eb="6">
      <t>カン</t>
    </rPh>
    <rPh sb="6" eb="7">
      <t>ガタ</t>
    </rPh>
    <rPh sb="10" eb="11">
      <t>ガタ</t>
    </rPh>
    <phoneticPr fontId="3"/>
  </si>
  <si>
    <t>蛍光灯
直管形
10形</t>
    <rPh sb="0" eb="2">
      <t>ケイコウ</t>
    </rPh>
    <rPh sb="2" eb="3">
      <t>トウ</t>
    </rPh>
    <rPh sb="4" eb="5">
      <t>チョッ</t>
    </rPh>
    <rPh sb="5" eb="6">
      <t>カン</t>
    </rPh>
    <rPh sb="6" eb="7">
      <t>ガタ</t>
    </rPh>
    <rPh sb="10" eb="11">
      <t>ガタ</t>
    </rPh>
    <phoneticPr fontId="3"/>
  </si>
  <si>
    <r>
      <t>蛍光灯
直管形
Hf32形</t>
    </r>
    <r>
      <rPr>
        <sz val="9"/>
        <rFont val="ＭＳ Ｐゴシック"/>
        <family val="3"/>
        <charset val="128"/>
      </rPr>
      <t>（高出力）</t>
    </r>
    <rPh sb="0" eb="2">
      <t>ケイコウ</t>
    </rPh>
    <rPh sb="2" eb="3">
      <t>トウ</t>
    </rPh>
    <rPh sb="4" eb="5">
      <t>チョッ</t>
    </rPh>
    <rPh sb="5" eb="6">
      <t>カン</t>
    </rPh>
    <rPh sb="6" eb="7">
      <t>ガタ</t>
    </rPh>
    <rPh sb="12" eb="13">
      <t>ガタ</t>
    </rPh>
    <rPh sb="14" eb="17">
      <t>コウシュツリョク</t>
    </rPh>
    <phoneticPr fontId="3"/>
  </si>
  <si>
    <r>
      <t>蛍光灯
直管形
Hf32形</t>
    </r>
    <r>
      <rPr>
        <sz val="9"/>
        <rFont val="ＭＳ Ｐゴシック"/>
        <family val="3"/>
        <charset val="128"/>
      </rPr>
      <t>（定格出力）</t>
    </r>
    <rPh sb="0" eb="2">
      <t>ケイコウ</t>
    </rPh>
    <rPh sb="2" eb="3">
      <t>トウ</t>
    </rPh>
    <rPh sb="4" eb="5">
      <t>チョッ</t>
    </rPh>
    <rPh sb="5" eb="6">
      <t>カン</t>
    </rPh>
    <rPh sb="6" eb="7">
      <t>ガタ</t>
    </rPh>
    <rPh sb="12" eb="13">
      <t>ガタ</t>
    </rPh>
    <rPh sb="14" eb="16">
      <t>テイカク</t>
    </rPh>
    <rPh sb="16" eb="18">
      <t>シュツリョク</t>
    </rPh>
    <phoneticPr fontId="3"/>
  </si>
  <si>
    <t>蛍光灯
直管形
40形防水</t>
    <rPh sb="0" eb="2">
      <t>ケイコウ</t>
    </rPh>
    <rPh sb="2" eb="3">
      <t>トウ</t>
    </rPh>
    <rPh sb="4" eb="5">
      <t>チョッ</t>
    </rPh>
    <rPh sb="5" eb="6">
      <t>カン</t>
    </rPh>
    <rPh sb="6" eb="7">
      <t>ガタ</t>
    </rPh>
    <rPh sb="10" eb="11">
      <t>ガタ</t>
    </rPh>
    <rPh sb="11" eb="13">
      <t>ボウスイ</t>
    </rPh>
    <phoneticPr fontId="3"/>
  </si>
  <si>
    <t>蛍光灯
直管形
20形防水</t>
  </si>
  <si>
    <t>蛍光灯
直管形
その他</t>
    <rPh sb="0" eb="2">
      <t>ケイコウ</t>
    </rPh>
    <rPh sb="2" eb="3">
      <t>トウ</t>
    </rPh>
    <rPh sb="4" eb="5">
      <t>チョッ</t>
    </rPh>
    <rPh sb="5" eb="6">
      <t>カン</t>
    </rPh>
    <rPh sb="6" eb="7">
      <t>ガタ</t>
    </rPh>
    <rPh sb="10" eb="11">
      <t>タ</t>
    </rPh>
    <phoneticPr fontId="3"/>
  </si>
  <si>
    <t>ｺﾝﾊﾟｸﾄ形
蛍光ﾗﾝﾌﾟ</t>
    <rPh sb="6" eb="7">
      <t xml:space="preserve">
</t>
    </rPh>
    <rPh sb="7" eb="9">
      <t>ケイコウ</t>
    </rPh>
    <rPh sb="9" eb="12">
      <t>ランプ</t>
    </rPh>
    <phoneticPr fontId="3"/>
  </si>
  <si>
    <t>丸形
蛍光ﾗﾝﾌﾟ</t>
    <rPh sb="0" eb="2">
      <t>マルガタ</t>
    </rPh>
    <rPh sb="3" eb="5">
      <t>ケイコウ</t>
    </rPh>
    <phoneticPr fontId="3"/>
  </si>
  <si>
    <t>白熱電球</t>
    <rPh sb="0" eb="2">
      <t>ハクネツ</t>
    </rPh>
    <rPh sb="2" eb="4">
      <t>デンキュウ</t>
    </rPh>
    <phoneticPr fontId="3"/>
  </si>
  <si>
    <t>HIDﾗﾝﾌﾟ</t>
  </si>
  <si>
    <t>その他</t>
    <rPh sb="2" eb="3">
      <t>タ</t>
    </rPh>
    <phoneticPr fontId="3"/>
  </si>
  <si>
    <t>合　計</t>
    <rPh sb="0" eb="1">
      <t>ゴウ</t>
    </rPh>
    <rPh sb="2" eb="3">
      <t>ケイ</t>
    </rPh>
    <phoneticPr fontId="3"/>
  </si>
  <si>
    <t>様式10-2-8</t>
    <rPh sb="0" eb="2">
      <t>ヨウシキ</t>
    </rPh>
    <phoneticPr fontId="3"/>
  </si>
  <si>
    <t>品名</t>
    <rPh sb="0" eb="2">
      <t>ヒンメイ</t>
    </rPh>
    <phoneticPr fontId="3"/>
  </si>
  <si>
    <t>品番</t>
    <rPh sb="0" eb="2">
      <t>ヒンバン</t>
    </rPh>
    <phoneticPr fontId="3"/>
  </si>
  <si>
    <t>記入欄</t>
    <rPh sb="0" eb="2">
      <t>キニュウ</t>
    </rPh>
    <rPh sb="2" eb="3">
      <t>ラン</t>
    </rPh>
    <phoneticPr fontId="3"/>
  </si>
  <si>
    <t>電源部形式（内蔵形・別置形）</t>
    <rPh sb="0" eb="2">
      <t>デンゲン</t>
    </rPh>
    <rPh sb="2" eb="3">
      <t>ブ</t>
    </rPh>
    <rPh sb="3" eb="5">
      <t>ケイシキ</t>
    </rPh>
    <rPh sb="6" eb="8">
      <t>ナイゾウ</t>
    </rPh>
    <rPh sb="8" eb="9">
      <t>ガタ</t>
    </rPh>
    <rPh sb="10" eb="11">
      <t>ベツ</t>
    </rPh>
    <rPh sb="11" eb="12">
      <t>オ</t>
    </rPh>
    <rPh sb="12" eb="13">
      <t>ガタ</t>
    </rPh>
    <phoneticPr fontId="3"/>
  </si>
  <si>
    <t>内蔵形 ・ 別置形（PSEマーク　有・無）</t>
    <rPh sb="0" eb="2">
      <t>ナイゾウ</t>
    </rPh>
    <rPh sb="2" eb="3">
      <t>ガタ</t>
    </rPh>
    <phoneticPr fontId="3"/>
  </si>
  <si>
    <t>給電方式（口金片側 ・ 口金両端 ・くぼみ形コンタクト口金）</t>
    <rPh sb="0" eb="2">
      <t>キュウデン</t>
    </rPh>
    <rPh sb="2" eb="4">
      <t>ホウシキ</t>
    </rPh>
    <rPh sb="5" eb="7">
      <t>クチガネ</t>
    </rPh>
    <rPh sb="7" eb="9">
      <t>カタガワ</t>
    </rPh>
    <rPh sb="12" eb="14">
      <t>クチガネ</t>
    </rPh>
    <rPh sb="14" eb="16">
      <t>リョウタン</t>
    </rPh>
    <rPh sb="21" eb="22">
      <t>ガタ</t>
    </rPh>
    <rPh sb="27" eb="28">
      <t>クチ</t>
    </rPh>
    <rPh sb="28" eb="29">
      <t>カネ</t>
    </rPh>
    <phoneticPr fontId="3"/>
  </si>
  <si>
    <t>寸法（JIS C 7617-2のG13口金直管蛍光ランプ寸法測定位置によるもの）</t>
    <rPh sb="0" eb="2">
      <t>スンポウ</t>
    </rPh>
    <rPh sb="19" eb="21">
      <t>クチガネ</t>
    </rPh>
    <rPh sb="21" eb="22">
      <t>チョッ</t>
    </rPh>
    <rPh sb="22" eb="23">
      <t>カン</t>
    </rPh>
    <rPh sb="23" eb="25">
      <t>ケイコウ</t>
    </rPh>
    <rPh sb="28" eb="30">
      <t>スンポウ</t>
    </rPh>
    <rPh sb="30" eb="32">
      <t>ソクテイ</t>
    </rPh>
    <rPh sb="32" eb="34">
      <t>イチ</t>
    </rPh>
    <phoneticPr fontId="3"/>
  </si>
  <si>
    <t>ランプ保持部口金（G13・GX16t-5・専用口金）</t>
    <rPh sb="3" eb="5">
      <t>ホジ</t>
    </rPh>
    <rPh sb="5" eb="6">
      <t>ブ</t>
    </rPh>
    <rPh sb="6" eb="8">
      <t>クチガネ</t>
    </rPh>
    <rPh sb="21" eb="23">
      <t>センヨウ</t>
    </rPh>
    <rPh sb="23" eb="25">
      <t>クチガネ</t>
    </rPh>
    <phoneticPr fontId="3"/>
  </si>
  <si>
    <t>G13 ・ GX16t-5 ・ 専用口金</t>
    <rPh sb="16" eb="18">
      <t>センヨウ</t>
    </rPh>
    <rPh sb="18" eb="20">
      <t>クチガネ</t>
    </rPh>
    <phoneticPr fontId="3"/>
  </si>
  <si>
    <t>質量[g]（別置形電源の場合、電源部質量は含まない）</t>
    <rPh sb="0" eb="2">
      <t>シツリョウ</t>
    </rPh>
    <rPh sb="18" eb="20">
      <t>シツリョウ</t>
    </rPh>
    <rPh sb="21" eb="22">
      <t>フク</t>
    </rPh>
    <phoneticPr fontId="3"/>
  </si>
  <si>
    <t>材質（箇所：発光面、非発光面、口金、ピン）及び
発光面カバー色合い</t>
    <rPh sb="0" eb="2">
      <t>ザイシツ</t>
    </rPh>
    <rPh sb="3" eb="5">
      <t>カショ</t>
    </rPh>
    <rPh sb="6" eb="8">
      <t>ハッコウ</t>
    </rPh>
    <rPh sb="8" eb="9">
      <t>メン</t>
    </rPh>
    <rPh sb="10" eb="11">
      <t>ヒ</t>
    </rPh>
    <rPh sb="11" eb="13">
      <t>ハッコウ</t>
    </rPh>
    <rPh sb="13" eb="14">
      <t>メン</t>
    </rPh>
    <rPh sb="15" eb="17">
      <t>クチガネ</t>
    </rPh>
    <rPh sb="21" eb="22">
      <t>オヨ</t>
    </rPh>
    <rPh sb="24" eb="26">
      <t>ハッコウ</t>
    </rPh>
    <phoneticPr fontId="3"/>
  </si>
  <si>
    <t>発光面材質：</t>
    <rPh sb="0" eb="2">
      <t>ハッコウ</t>
    </rPh>
    <rPh sb="2" eb="3">
      <t>メン</t>
    </rPh>
    <rPh sb="3" eb="5">
      <t>ザイシツ</t>
    </rPh>
    <phoneticPr fontId="3"/>
  </si>
  <si>
    <t>非発光面材質：</t>
    <rPh sb="0" eb="1">
      <t>ヒ</t>
    </rPh>
    <rPh sb="1" eb="3">
      <t>ハッコウ</t>
    </rPh>
    <rPh sb="3" eb="4">
      <t>メン</t>
    </rPh>
    <rPh sb="4" eb="6">
      <t>ザイシツ</t>
    </rPh>
    <phoneticPr fontId="3"/>
  </si>
  <si>
    <t>口金材質：</t>
    <rPh sb="0" eb="2">
      <t>クチガネ</t>
    </rPh>
    <rPh sb="2" eb="4">
      <t>ザイシツ</t>
    </rPh>
    <phoneticPr fontId="3"/>
  </si>
  <si>
    <t>ピン材質：</t>
    <rPh sb="2" eb="4">
      <t>ザイシツ</t>
    </rPh>
    <phoneticPr fontId="3"/>
  </si>
  <si>
    <t>目立たない色合い ・ その他（　　　　　　　　　　　　　）</t>
    <rPh sb="0" eb="2">
      <t>メダ</t>
    </rPh>
    <rPh sb="5" eb="7">
      <t>イロア</t>
    </rPh>
    <rPh sb="13" eb="14">
      <t>タ</t>
    </rPh>
    <phoneticPr fontId="3"/>
  </si>
  <si>
    <t>全光束[lm]</t>
    <rPh sb="0" eb="1">
      <t>ゼン</t>
    </rPh>
    <rPh sb="1" eb="2">
      <t>コウ</t>
    </rPh>
    <rPh sb="2" eb="3">
      <t>ソク</t>
    </rPh>
    <phoneticPr fontId="3"/>
  </si>
  <si>
    <t>　ランプ本体　　　　　　　　　[Ｗ]
（別置電源部　　　　　　　　[W]）</t>
    <rPh sb="4" eb="6">
      <t>ホンタイ</t>
    </rPh>
    <phoneticPr fontId="3"/>
  </si>
  <si>
    <t>定格電圧[V]</t>
    <rPh sb="0" eb="2">
      <t>テイカク</t>
    </rPh>
    <rPh sb="2" eb="4">
      <t>デンアツ</t>
    </rPh>
    <phoneticPr fontId="3"/>
  </si>
  <si>
    <t>色温度</t>
    <rPh sb="0" eb="1">
      <t>イロ</t>
    </rPh>
    <rPh sb="1" eb="3">
      <t>オンド</t>
    </rPh>
    <phoneticPr fontId="3"/>
  </si>
  <si>
    <t>平均演色評価数</t>
    <rPh sb="0" eb="2">
      <t>ヘイキン</t>
    </rPh>
    <rPh sb="2" eb="3">
      <t>エン</t>
    </rPh>
    <rPh sb="3" eb="4">
      <t>ショク</t>
    </rPh>
    <rPh sb="4" eb="6">
      <t>ヒョウカ</t>
    </rPh>
    <rPh sb="6" eb="7">
      <t>スウ</t>
    </rPh>
    <phoneticPr fontId="3"/>
  </si>
  <si>
    <t>適合　・　不適合</t>
    <rPh sb="0" eb="2">
      <t>テキゴウ</t>
    </rPh>
    <rPh sb="5" eb="8">
      <t>フテキゴウ</t>
    </rPh>
    <phoneticPr fontId="3"/>
  </si>
  <si>
    <t>1/2照度角[°]</t>
    <rPh sb="3" eb="5">
      <t>ショウド</t>
    </rPh>
    <rPh sb="5" eb="6">
      <t>カク</t>
    </rPh>
    <phoneticPr fontId="3"/>
  </si>
  <si>
    <t>寿命[時間]</t>
    <rPh sb="0" eb="2">
      <t>ジュミョウ</t>
    </rPh>
    <rPh sb="3" eb="5">
      <t>ジカン</t>
    </rPh>
    <phoneticPr fontId="3"/>
  </si>
  <si>
    <t>[時間]</t>
    <rPh sb="1" eb="3">
      <t>ジカン</t>
    </rPh>
    <phoneticPr fontId="3"/>
  </si>
  <si>
    <t>使用可能周囲温度[℃]（下限値及び上限値を記載）</t>
    <rPh sb="0" eb="2">
      <t>シヨウ</t>
    </rPh>
    <rPh sb="2" eb="4">
      <t>カノウ</t>
    </rPh>
    <rPh sb="4" eb="6">
      <t>シュウイ</t>
    </rPh>
    <rPh sb="6" eb="8">
      <t>オンド</t>
    </rPh>
    <rPh sb="12" eb="15">
      <t>カゲンチ</t>
    </rPh>
    <rPh sb="15" eb="16">
      <t>オヨ</t>
    </rPh>
    <rPh sb="17" eb="20">
      <t>ジョウゲンチ</t>
    </rPh>
    <rPh sb="21" eb="23">
      <t>キサイ</t>
    </rPh>
    <phoneticPr fontId="3"/>
  </si>
  <si>
    <t>高調波はクラスCの基準を満たすこと。
（JIS C 61000-3-2に定めるもの）</t>
    <rPh sb="0" eb="2">
      <t>コウチョウ</t>
    </rPh>
    <rPh sb="2" eb="3">
      <t>ハ</t>
    </rPh>
    <rPh sb="9" eb="11">
      <t>キジュン</t>
    </rPh>
    <rPh sb="12" eb="13">
      <t>ミ</t>
    </rPh>
    <phoneticPr fontId="3"/>
  </si>
  <si>
    <t>電磁波雑音は、「電気用品の技術基準の解釈」の「〔附属の表の２〕電気用品の雑音の強さの測定方法」の「第７章　照明器具等」の基準を満たすこと。</t>
    <rPh sb="0" eb="3">
      <t>デンジハ</t>
    </rPh>
    <rPh sb="3" eb="5">
      <t>ザツオン</t>
    </rPh>
    <rPh sb="60" eb="62">
      <t>キジュン</t>
    </rPh>
    <rPh sb="63" eb="64">
      <t>ミ</t>
    </rPh>
    <phoneticPr fontId="3"/>
  </si>
  <si>
    <t>生産物賠償責任保険証券写しの任意提出</t>
    <rPh sb="0" eb="2">
      <t>セイサン</t>
    </rPh>
    <rPh sb="2" eb="3">
      <t>ブツ</t>
    </rPh>
    <rPh sb="3" eb="5">
      <t>バイショウ</t>
    </rPh>
    <rPh sb="5" eb="7">
      <t>セキニン</t>
    </rPh>
    <rPh sb="7" eb="9">
      <t>ホケン</t>
    </rPh>
    <rPh sb="9" eb="11">
      <t>ショウケン</t>
    </rPh>
    <rPh sb="11" eb="12">
      <t>ウツ</t>
    </rPh>
    <rPh sb="14" eb="16">
      <t>ニンイ</t>
    </rPh>
    <rPh sb="16" eb="18">
      <t>テイシュツ</t>
    </rPh>
    <phoneticPr fontId="3"/>
  </si>
  <si>
    <t>提出可能　・　提出不可能</t>
    <rPh sb="0" eb="2">
      <t>テイシュツ</t>
    </rPh>
    <rPh sb="2" eb="4">
      <t>カノウ</t>
    </rPh>
    <rPh sb="7" eb="9">
      <t>テイシュツ</t>
    </rPh>
    <rPh sb="9" eb="12">
      <t>フカノウ</t>
    </rPh>
    <phoneticPr fontId="3"/>
  </si>
  <si>
    <t>パテント説明書の提出</t>
  </si>
  <si>
    <t>品名：</t>
    <rPh sb="0" eb="2">
      <t>ヒンメイ</t>
    </rPh>
    <phoneticPr fontId="3"/>
  </si>
  <si>
    <t>品番：</t>
    <rPh sb="0" eb="2">
      <t>ヒンバン</t>
    </rPh>
    <phoneticPr fontId="3"/>
  </si>
  <si>
    <t>数量：</t>
    <rPh sb="0" eb="2">
      <t>スウリョウ</t>
    </rPh>
    <phoneticPr fontId="3"/>
  </si>
  <si>
    <t>時期：</t>
    <rPh sb="0" eb="2">
      <t>ジキ</t>
    </rPh>
    <phoneticPr fontId="3"/>
  </si>
  <si>
    <t>施設名：</t>
    <rPh sb="0" eb="2">
      <t>シセツ</t>
    </rPh>
    <rPh sb="2" eb="3">
      <t>メイ</t>
    </rPh>
    <phoneticPr fontId="3"/>
  </si>
  <si>
    <t>設置場所：</t>
    <rPh sb="0" eb="2">
      <t>セッチ</t>
    </rPh>
    <rPh sb="2" eb="4">
      <t>バショ</t>
    </rPh>
    <phoneticPr fontId="3"/>
  </si>
  <si>
    <t>様式10-2-9</t>
    <rPh sb="0" eb="2">
      <t>ヨウシキ</t>
    </rPh>
    <phoneticPr fontId="3"/>
  </si>
  <si>
    <t>照明改修仕様報告書</t>
    <rPh sb="0" eb="2">
      <t>ショウメイ</t>
    </rPh>
    <rPh sb="2" eb="4">
      <t>カイシュウ</t>
    </rPh>
    <rPh sb="4" eb="6">
      <t>シヨウ</t>
    </rPh>
    <rPh sb="6" eb="8">
      <t>ホウコク</t>
    </rPh>
    <rPh sb="8" eb="9">
      <t>ショ</t>
    </rPh>
    <phoneticPr fontId="3"/>
  </si>
  <si>
    <t>器具名
（別紙-4より）</t>
    <rPh sb="0" eb="2">
      <t>キグ</t>
    </rPh>
    <rPh sb="2" eb="3">
      <t>メイ</t>
    </rPh>
    <rPh sb="5" eb="7">
      <t>ベッシ</t>
    </rPh>
    <phoneticPr fontId="3"/>
  </si>
  <si>
    <t>改修方法</t>
    <rPh sb="0" eb="2">
      <t>カイシュウ</t>
    </rPh>
    <rPh sb="2" eb="4">
      <t>ホウホウ</t>
    </rPh>
    <phoneticPr fontId="3"/>
  </si>
  <si>
    <t>光源</t>
    <rPh sb="0" eb="2">
      <t>コウゲン</t>
    </rPh>
    <phoneticPr fontId="3"/>
  </si>
  <si>
    <t>消費電力
[W]</t>
    <rPh sb="0" eb="2">
      <t>ショウヒ</t>
    </rPh>
    <rPh sb="2" eb="4">
      <t>デンリョク</t>
    </rPh>
    <phoneticPr fontId="3"/>
  </si>
  <si>
    <t>定格寿命
[時間]</t>
    <rPh sb="0" eb="2">
      <t>テイカク</t>
    </rPh>
    <rPh sb="2" eb="4">
      <t>ジュミョウ</t>
    </rPh>
    <rPh sb="6" eb="8">
      <t>ジカン</t>
    </rPh>
    <phoneticPr fontId="3"/>
  </si>
  <si>
    <t>全光束
[lm]</t>
    <rPh sb="0" eb="1">
      <t>ゼン</t>
    </rPh>
    <rPh sb="1" eb="2">
      <t>コウ</t>
    </rPh>
    <rPh sb="2" eb="3">
      <t>ソク</t>
    </rPh>
    <phoneticPr fontId="3"/>
  </si>
  <si>
    <t>色温度
[K]</t>
    <rPh sb="0" eb="1">
      <t>イロ</t>
    </rPh>
    <rPh sb="1" eb="3">
      <t>オンド</t>
    </rPh>
    <phoneticPr fontId="3"/>
  </si>
  <si>
    <t>大きさ
[mm]</t>
    <rPh sb="0" eb="1">
      <t>オオ</t>
    </rPh>
    <phoneticPr fontId="3"/>
  </si>
  <si>
    <t>質量
[g]</t>
    <rPh sb="0" eb="2">
      <t>シツリョウ</t>
    </rPh>
    <phoneticPr fontId="3"/>
  </si>
  <si>
    <t>口金</t>
    <rPh sb="0" eb="2">
      <t>クチガネ</t>
    </rPh>
    <phoneticPr fontId="3"/>
  </si>
  <si>
    <t>その他
（自由記入欄）</t>
    <rPh sb="2" eb="3">
      <t>タ</t>
    </rPh>
    <rPh sb="5" eb="7">
      <t>ジユウ</t>
    </rPh>
    <rPh sb="7" eb="9">
      <t>キニュウ</t>
    </rPh>
    <rPh sb="9" eb="10">
      <t>ラン</t>
    </rPh>
    <phoneticPr fontId="3"/>
  </si>
  <si>
    <t>改修方法リスト</t>
    <rPh sb="0" eb="2">
      <t>カイシュウ</t>
    </rPh>
    <rPh sb="2" eb="4">
      <t>ホウホウ</t>
    </rPh>
    <phoneticPr fontId="3"/>
  </si>
  <si>
    <t>光源種別</t>
    <rPh sb="0" eb="2">
      <t>コウゲン</t>
    </rPh>
    <rPh sb="2" eb="4">
      <t>シュベツ</t>
    </rPh>
    <phoneticPr fontId="3"/>
  </si>
  <si>
    <t>器具ごと改修</t>
    <rPh sb="0" eb="2">
      <t>キグ</t>
    </rPh>
    <rPh sb="4" eb="6">
      <t>カイシュウ</t>
    </rPh>
    <phoneticPr fontId="3"/>
  </si>
  <si>
    <t>ランプのみ改修</t>
    <rPh sb="5" eb="7">
      <t>カイシュウ</t>
    </rPh>
    <phoneticPr fontId="3"/>
  </si>
  <si>
    <t>光源部、電源部のみ改修</t>
    <rPh sb="0" eb="2">
      <t>コウゲン</t>
    </rPh>
    <rPh sb="2" eb="3">
      <t>ブ</t>
    </rPh>
    <rPh sb="4" eb="6">
      <t>デンゲン</t>
    </rPh>
    <rPh sb="6" eb="7">
      <t>ブ</t>
    </rPh>
    <rPh sb="9" eb="11">
      <t>カイシュウ</t>
    </rPh>
    <phoneticPr fontId="3"/>
  </si>
  <si>
    <t>■</t>
  </si>
  <si>
    <t>備考</t>
  </si>
  <si>
    <t>設備</t>
  </si>
  <si>
    <t>項目</t>
  </si>
  <si>
    <t>内容</t>
  </si>
  <si>
    <t>改修前</t>
    <rPh sb="0" eb="2">
      <t>カイシュウ</t>
    </rPh>
    <rPh sb="2" eb="3">
      <t>マエ</t>
    </rPh>
    <phoneticPr fontId="3"/>
  </si>
  <si>
    <t>改修後</t>
  </si>
  <si>
    <t>単価</t>
  </si>
  <si>
    <t>金額</t>
  </si>
  <si>
    <t>合計</t>
  </si>
  <si>
    <t>【施設名：　　　　　　　　　　　　　　　　　　　　　　】</t>
    <rPh sb="1" eb="3">
      <t>シセツ</t>
    </rPh>
    <rPh sb="3" eb="4">
      <t>メイ</t>
    </rPh>
    <phoneticPr fontId="3"/>
  </si>
  <si>
    <t>■省エネルギー手法導入効果</t>
    <phoneticPr fontId="3"/>
  </si>
  <si>
    <t>改修項目</t>
    <rPh sb="2" eb="4">
      <t>コウモク</t>
    </rPh>
    <phoneticPr fontId="3"/>
  </si>
  <si>
    <t>改修費</t>
    <phoneticPr fontId="3"/>
  </si>
  <si>
    <t>光熱水費
削減額</t>
    <rPh sb="0" eb="3">
      <t>コウネツスイ</t>
    </rPh>
    <rPh sb="3" eb="4">
      <t>ヒ</t>
    </rPh>
    <rPh sb="7" eb="8">
      <t>ガク</t>
    </rPh>
    <phoneticPr fontId="3"/>
  </si>
  <si>
    <t>光熱水費
削減率</t>
    <rPh sb="0" eb="3">
      <t>コウネツスイ</t>
    </rPh>
    <rPh sb="3" eb="4">
      <t>ヒ</t>
    </rPh>
    <phoneticPr fontId="3"/>
  </si>
  <si>
    <t>番号</t>
    <rPh sb="0" eb="2">
      <t>バンゴウ</t>
    </rPh>
    <phoneticPr fontId="3"/>
  </si>
  <si>
    <t>改修内容</t>
    <rPh sb="0" eb="2">
      <t>カイシュウ</t>
    </rPh>
    <rPh sb="2" eb="4">
      <t>ナイヨウ</t>
    </rPh>
    <phoneticPr fontId="3"/>
  </si>
  <si>
    <t>[円]</t>
    <phoneticPr fontId="3"/>
  </si>
  <si>
    <t>[円/年]</t>
    <phoneticPr fontId="3"/>
  </si>
  <si>
    <t>[年]</t>
    <phoneticPr fontId="3"/>
  </si>
  <si>
    <t>[％]</t>
    <phoneticPr fontId="3"/>
  </si>
  <si>
    <t>■改修による光熱水費削減の基本データ</t>
    <phoneticPr fontId="3"/>
  </si>
  <si>
    <t>改修項目
番号</t>
    <rPh sb="0" eb="2">
      <t>カイシュウ</t>
    </rPh>
    <rPh sb="2" eb="4">
      <t>コウモク</t>
    </rPh>
    <rPh sb="5" eb="7">
      <t>バンゴウ</t>
    </rPh>
    <phoneticPr fontId="3"/>
  </si>
  <si>
    <t>各項目</t>
    <rPh sb="0" eb="1">
      <t>カク</t>
    </rPh>
    <rPh sb="1" eb="3">
      <t>コウモク</t>
    </rPh>
    <phoneticPr fontId="3"/>
  </si>
  <si>
    <t>改修前</t>
    <phoneticPr fontId="3"/>
  </si>
  <si>
    <t>改修後</t>
    <rPh sb="0" eb="2">
      <t>カイシュウ</t>
    </rPh>
    <rPh sb="2" eb="3">
      <t>ゴ</t>
    </rPh>
    <phoneticPr fontId="3"/>
  </si>
  <si>
    <t>各削減量</t>
    <rPh sb="0" eb="1">
      <t>カク</t>
    </rPh>
    <rPh sb="1" eb="3">
      <t>サクゲン</t>
    </rPh>
    <rPh sb="3" eb="4">
      <t>リョウ</t>
    </rPh>
    <phoneticPr fontId="3"/>
  </si>
  <si>
    <t>ガス</t>
    <phoneticPr fontId="3"/>
  </si>
  <si>
    <t>水道水</t>
    <phoneticPr fontId="3"/>
  </si>
  <si>
    <t>■省エネルギー対策</t>
    <phoneticPr fontId="3"/>
  </si>
  <si>
    <t>□建物　　　□電気　　　□空調　　　□衛生　　□</t>
  </si>
  <si>
    <t>仕様</t>
    <phoneticPr fontId="3"/>
  </si>
  <si>
    <t>【全施設のまとめ】</t>
    <rPh sb="1" eb="2">
      <t>ゼン</t>
    </rPh>
    <rPh sb="2" eb="4">
      <t>シセツ</t>
    </rPh>
    <phoneticPr fontId="3"/>
  </si>
  <si>
    <t>①</t>
  </si>
  <si>
    <t>②</t>
  </si>
  <si>
    <t>③</t>
  </si>
  <si>
    <t>[円／年]</t>
    <phoneticPr fontId="15"/>
  </si>
  <si>
    <t>数量</t>
  </si>
  <si>
    <r>
      <t>計測・検証方法提案書</t>
    </r>
    <r>
      <rPr>
        <sz val="16"/>
        <rFont val="ＭＳ Ｐゴシック"/>
        <family val="3"/>
        <charset val="128"/>
      </rPr>
      <t xml:space="preserve"> </t>
    </r>
    <r>
      <rPr>
        <sz val="14"/>
        <rFont val="ＭＳ Ｐゴシック"/>
        <family val="3"/>
        <charset val="128"/>
      </rPr>
      <t>（補助金：</t>
    </r>
    <r>
      <rPr>
        <u/>
        <sz val="14"/>
        <rFont val="ＭＳ Ｐゴシック"/>
        <family val="3"/>
        <charset val="128"/>
      </rPr>
      <t xml:space="preserve">　有／無 </t>
    </r>
    <r>
      <rPr>
        <sz val="14"/>
        <rFont val="ＭＳ Ｐゴシック"/>
        <family val="3"/>
        <charset val="128"/>
      </rPr>
      <t>）</t>
    </r>
    <rPh sb="0" eb="2">
      <t>ケイソク</t>
    </rPh>
    <rPh sb="3" eb="5">
      <t>ケンショウ</t>
    </rPh>
    <rPh sb="5" eb="7">
      <t>ホウホウ</t>
    </rPh>
    <rPh sb="7" eb="10">
      <t>テイアンショ</t>
    </rPh>
    <rPh sb="12" eb="15">
      <t>ホジョキン</t>
    </rPh>
    <rPh sb="17" eb="18">
      <t>ア</t>
    </rPh>
    <rPh sb="19" eb="20">
      <t>ナ</t>
    </rPh>
    <phoneticPr fontId="4"/>
  </si>
  <si>
    <t>省エネルギー効果の測定・検証方法</t>
    <rPh sb="14" eb="16">
      <t>ホウホウ</t>
    </rPh>
    <phoneticPr fontId="15"/>
  </si>
  <si>
    <t>改修項目</t>
  </si>
  <si>
    <t>省エネルギー効果の測定・検証方法</t>
    <rPh sb="14" eb="16">
      <t>ホウホウ</t>
    </rPh>
    <phoneticPr fontId="3"/>
  </si>
  <si>
    <t>計測・検証費見積書</t>
    <phoneticPr fontId="15"/>
  </si>
  <si>
    <t>備考</t>
    <phoneticPr fontId="3"/>
  </si>
  <si>
    <t>※</t>
    <phoneticPr fontId="15"/>
  </si>
  <si>
    <t>[円]</t>
    <phoneticPr fontId="15"/>
  </si>
  <si>
    <t>―</t>
    <phoneticPr fontId="3"/>
  </si>
  <si>
    <t xml:space="preserve">計測・検証業務を行う上で、コスト削減及びサービス水準の向上等の視点で、工夫している点が
</t>
    <rPh sb="0" eb="2">
      <t>ケイソク</t>
    </rPh>
    <rPh sb="3" eb="5">
      <t>ケンショウ</t>
    </rPh>
    <rPh sb="5" eb="7">
      <t>ギョウム</t>
    </rPh>
    <rPh sb="8" eb="9">
      <t>オコナ</t>
    </rPh>
    <rPh sb="10" eb="11">
      <t>ウエ</t>
    </rPh>
    <rPh sb="16" eb="18">
      <t>サクゲン</t>
    </rPh>
    <rPh sb="18" eb="19">
      <t>オヨ</t>
    </rPh>
    <rPh sb="24" eb="26">
      <t>スイジュン</t>
    </rPh>
    <rPh sb="27" eb="29">
      <t>コウジョウ</t>
    </rPh>
    <rPh sb="29" eb="30">
      <t>トウ</t>
    </rPh>
    <rPh sb="31" eb="33">
      <t>シテン</t>
    </rPh>
    <rPh sb="35" eb="37">
      <t>クフウ</t>
    </rPh>
    <rPh sb="41" eb="42">
      <t>テン</t>
    </rPh>
    <phoneticPr fontId="3"/>
  </si>
  <si>
    <t>あれば記載する。</t>
    <phoneticPr fontId="3"/>
  </si>
  <si>
    <t>書式の仕様は原則A4縦（１枚程度）とする。</t>
    <rPh sb="0" eb="2">
      <t>ショシキ</t>
    </rPh>
    <rPh sb="3" eb="5">
      <t>シヨウ</t>
    </rPh>
    <rPh sb="6" eb="8">
      <t>ゲンソク</t>
    </rPh>
    <rPh sb="10" eb="11">
      <t>タテ</t>
    </rPh>
    <rPh sb="13" eb="14">
      <t>マイ</t>
    </rPh>
    <rPh sb="14" eb="16">
      <t>テイド</t>
    </rPh>
    <phoneticPr fontId="3"/>
  </si>
  <si>
    <t xml:space="preserve"> ④</t>
    <phoneticPr fontId="4"/>
  </si>
  <si>
    <r>
      <t>　　　　　　提 案 総 括 表　　　（補助金　</t>
    </r>
    <r>
      <rPr>
        <b/>
        <u/>
        <sz val="16"/>
        <rFont val="ＭＳ Ｐゴシック"/>
        <family val="3"/>
        <charset val="128"/>
      </rPr>
      <t>有／無</t>
    </r>
    <r>
      <rPr>
        <b/>
        <sz val="16"/>
        <rFont val="ＭＳ Ｐゴシック"/>
        <family val="3"/>
        <charset val="128"/>
      </rPr>
      <t>）　　　</t>
    </r>
    <r>
      <rPr>
        <b/>
        <sz val="12"/>
        <rFont val="ＭＳ Ｐゴシック"/>
        <family val="3"/>
        <charset val="128"/>
      </rPr>
      <t>（金額は消費税を含む）</t>
    </r>
    <rPh sb="6" eb="9">
      <t>テイアン</t>
    </rPh>
    <rPh sb="10" eb="13">
      <t>ソウカツ</t>
    </rPh>
    <rPh sb="14" eb="15">
      <t>ヒョウ</t>
    </rPh>
    <rPh sb="19" eb="22">
      <t>ホジョキン</t>
    </rPh>
    <rPh sb="23" eb="24">
      <t>ア</t>
    </rPh>
    <rPh sb="25" eb="26">
      <t>ナ</t>
    </rPh>
    <rPh sb="31" eb="33">
      <t>キンガク</t>
    </rPh>
    <rPh sb="34" eb="37">
      <t>ショウヒゼイ</t>
    </rPh>
    <rPh sb="38" eb="39">
      <t>フク</t>
    </rPh>
    <phoneticPr fontId="3"/>
  </si>
  <si>
    <t>失格条件</t>
    <rPh sb="0" eb="2">
      <t>シッカク</t>
    </rPh>
    <rPh sb="2" eb="4">
      <t>ジョウケン</t>
    </rPh>
    <phoneticPr fontId="3"/>
  </si>
  <si>
    <t>記入欄</t>
    <rPh sb="0" eb="3">
      <t>キニュウラン</t>
    </rPh>
    <phoneticPr fontId="3"/>
  </si>
  <si>
    <t>参照資料</t>
    <rPh sb="0" eb="2">
      <t>サンショウ</t>
    </rPh>
    <rPh sb="2" eb="4">
      <t>シリョウ</t>
    </rPh>
    <phoneticPr fontId="3"/>
  </si>
  <si>
    <t>対象施設の運営・業務への支障</t>
    <rPh sb="0" eb="2">
      <t>タイショウ</t>
    </rPh>
    <rPh sb="2" eb="4">
      <t>シセツ</t>
    </rPh>
    <rPh sb="5" eb="7">
      <t>ウンエイ</t>
    </rPh>
    <rPh sb="8" eb="10">
      <t>ギョウム</t>
    </rPh>
    <rPh sb="12" eb="14">
      <t>シショウ</t>
    </rPh>
    <phoneticPr fontId="3"/>
  </si>
  <si>
    <t>様式15</t>
    <rPh sb="0" eb="2">
      <t>ヨウシキ</t>
    </rPh>
    <phoneticPr fontId="3"/>
  </si>
  <si>
    <t>(2)</t>
  </si>
  <si>
    <t>提案の安全性・信頼性・災害時等を含む緊急対応策</t>
    <rPh sb="0" eb="2">
      <t>テイアン</t>
    </rPh>
    <rPh sb="3" eb="6">
      <t>アンゼンセイ</t>
    </rPh>
    <rPh sb="7" eb="10">
      <t>シンライセイ</t>
    </rPh>
    <rPh sb="11" eb="14">
      <t>サイガイジ</t>
    </rPh>
    <rPh sb="14" eb="15">
      <t>トウ</t>
    </rPh>
    <rPh sb="16" eb="17">
      <t>フク</t>
    </rPh>
    <rPh sb="18" eb="20">
      <t>キンキュウ</t>
    </rPh>
    <rPh sb="20" eb="23">
      <t>タイオウサク</t>
    </rPh>
    <phoneticPr fontId="3"/>
  </si>
  <si>
    <t>様式14</t>
    <rPh sb="0" eb="2">
      <t>ヨウシキ</t>
    </rPh>
    <phoneticPr fontId="3"/>
  </si>
  <si>
    <t>(3)</t>
  </si>
  <si>
    <t>工事費用算出の妥当性</t>
    <rPh sb="0" eb="2">
      <t>コウジ</t>
    </rPh>
    <rPh sb="2" eb="4">
      <t>ヒヨウ</t>
    </rPh>
    <rPh sb="4" eb="6">
      <t>サンシュツ</t>
    </rPh>
    <rPh sb="7" eb="10">
      <t>ダトウセイ</t>
    </rPh>
    <phoneticPr fontId="3"/>
  </si>
  <si>
    <t>様式9-1～4</t>
    <rPh sb="0" eb="2">
      <t>ヨウシキ</t>
    </rPh>
    <phoneticPr fontId="3"/>
  </si>
  <si>
    <t>評価項目</t>
    <rPh sb="0" eb="2">
      <t>ヒョウカ</t>
    </rPh>
    <rPh sb="2" eb="4">
      <t>コウモク</t>
    </rPh>
    <phoneticPr fontId="3"/>
  </si>
  <si>
    <t>各年の利益</t>
    <rPh sb="0" eb="2">
      <t>カクネン</t>
    </rPh>
    <rPh sb="3" eb="5">
      <t>リエキ</t>
    </rPh>
    <phoneticPr fontId="3"/>
  </si>
  <si>
    <t>様式9-7</t>
    <rPh sb="0" eb="2">
      <t>ヨウシキ</t>
    </rPh>
    <phoneticPr fontId="3"/>
  </si>
  <si>
    <t>　（上記各年の利益のうち、光熱水費等削減による利益分）</t>
    <rPh sb="2" eb="4">
      <t>ジョウキ</t>
    </rPh>
    <rPh sb="4" eb="6">
      <t>カクネン</t>
    </rPh>
    <rPh sb="7" eb="9">
      <t>リエキ</t>
    </rPh>
    <rPh sb="13" eb="15">
      <t>コウネツ</t>
    </rPh>
    <rPh sb="15" eb="16">
      <t>スイ</t>
    </rPh>
    <rPh sb="16" eb="17">
      <t>ヒ</t>
    </rPh>
    <rPh sb="17" eb="18">
      <t>トウ</t>
    </rPh>
    <rPh sb="18" eb="20">
      <t>サクゲン</t>
    </rPh>
    <rPh sb="23" eb="25">
      <t>リエキ</t>
    </rPh>
    <rPh sb="25" eb="26">
      <t>ブン</t>
    </rPh>
    <phoneticPr fontId="3"/>
  </si>
  <si>
    <t>15年間の利益総額</t>
    <rPh sb="2" eb="4">
      <t>ネンカン</t>
    </rPh>
    <rPh sb="5" eb="7">
      <t>リエキ</t>
    </rPh>
    <rPh sb="7" eb="9">
      <t>ソウガク</t>
    </rPh>
    <phoneticPr fontId="3"/>
  </si>
  <si>
    <t>　（15年間の利益総額のうち、光熱水費等削減による利益分）</t>
    <rPh sb="4" eb="6">
      <t>ネンカン</t>
    </rPh>
    <rPh sb="7" eb="9">
      <t>リエキ</t>
    </rPh>
    <rPh sb="9" eb="11">
      <t>ソウガク</t>
    </rPh>
    <rPh sb="15" eb="17">
      <t>コウネツ</t>
    </rPh>
    <rPh sb="17" eb="18">
      <t>スイ</t>
    </rPh>
    <rPh sb="18" eb="19">
      <t>ヒ</t>
    </rPh>
    <rPh sb="19" eb="20">
      <t>トウ</t>
    </rPh>
    <rPh sb="20" eb="22">
      <t>サクゲン</t>
    </rPh>
    <rPh sb="25" eb="27">
      <t>リエキ</t>
    </rPh>
    <rPh sb="27" eb="28">
      <t>ブン</t>
    </rPh>
    <phoneticPr fontId="3"/>
  </si>
  <si>
    <t>最低保証基準額</t>
    <rPh sb="0" eb="2">
      <t>サイテイ</t>
    </rPh>
    <rPh sb="2" eb="4">
      <t>ホショウ</t>
    </rPh>
    <rPh sb="4" eb="6">
      <t>キジュン</t>
    </rPh>
    <rPh sb="6" eb="7">
      <t>ガク</t>
    </rPh>
    <phoneticPr fontId="3"/>
  </si>
  <si>
    <t>ESCO契約期間</t>
    <rPh sb="4" eb="6">
      <t>ケイヤク</t>
    </rPh>
    <rPh sb="6" eb="8">
      <t>キカン</t>
    </rPh>
    <phoneticPr fontId="3"/>
  </si>
  <si>
    <t>資金調達計画</t>
    <rPh sb="0" eb="2">
      <t>シキン</t>
    </rPh>
    <rPh sb="2" eb="4">
      <t>チョウタツ</t>
    </rPh>
    <rPh sb="4" eb="6">
      <t>ケイカク</t>
    </rPh>
    <phoneticPr fontId="3"/>
  </si>
  <si>
    <t>自己資金　・　借入</t>
    <rPh sb="0" eb="2">
      <t>ジコ</t>
    </rPh>
    <rPh sb="2" eb="4">
      <t>シキン</t>
    </rPh>
    <rPh sb="7" eb="9">
      <t>カリイレ</t>
    </rPh>
    <phoneticPr fontId="3"/>
  </si>
  <si>
    <t>経営状況</t>
    <rPh sb="0" eb="2">
      <t>ケイエイ</t>
    </rPh>
    <rPh sb="2" eb="4">
      <t>ジョウキョウ</t>
    </rPh>
    <phoneticPr fontId="3"/>
  </si>
  <si>
    <t>（経営事項審査）</t>
    <rPh sb="1" eb="3">
      <t>ケイエイ</t>
    </rPh>
    <rPh sb="3" eb="5">
      <t>ジコウ</t>
    </rPh>
    <rPh sb="5" eb="7">
      <t>シンサ</t>
    </rPh>
    <phoneticPr fontId="3"/>
  </si>
  <si>
    <t>既存機器の更新にかかる配慮（ＬＥＤ照明を除く）</t>
    <rPh sb="0" eb="2">
      <t>キソン</t>
    </rPh>
    <rPh sb="2" eb="4">
      <t>キキ</t>
    </rPh>
    <rPh sb="5" eb="7">
      <t>コウシン</t>
    </rPh>
    <rPh sb="11" eb="13">
      <t>ハイリョ</t>
    </rPh>
    <rPh sb="17" eb="19">
      <t>ショウメイ</t>
    </rPh>
    <rPh sb="20" eb="21">
      <t>ノゾ</t>
    </rPh>
    <phoneticPr fontId="3"/>
  </si>
  <si>
    <t>ＬＥＤ照明への改修本数</t>
    <rPh sb="3" eb="5">
      <t>ショウメイ</t>
    </rPh>
    <rPh sb="7" eb="9">
      <t>カイシュウ</t>
    </rPh>
    <rPh sb="9" eb="11">
      <t>ホンスウ</t>
    </rPh>
    <phoneticPr fontId="3"/>
  </si>
  <si>
    <t>補助金等の採択の可能性が高いこと</t>
    <rPh sb="0" eb="3">
      <t>ホジョキン</t>
    </rPh>
    <rPh sb="3" eb="4">
      <t>トウ</t>
    </rPh>
    <rPh sb="5" eb="7">
      <t>サイタク</t>
    </rPh>
    <rPh sb="8" eb="11">
      <t>カノウセイ</t>
    </rPh>
    <rPh sb="12" eb="13">
      <t>タカ</t>
    </rPh>
    <phoneticPr fontId="3"/>
  </si>
  <si>
    <t>ピーク対策効果率（電気需用平準化の効果）</t>
    <rPh sb="3" eb="5">
      <t>タイサク</t>
    </rPh>
    <rPh sb="5" eb="7">
      <t>コウカ</t>
    </rPh>
    <rPh sb="7" eb="8">
      <t>リツ</t>
    </rPh>
    <rPh sb="9" eb="11">
      <t>デンキ</t>
    </rPh>
    <rPh sb="11" eb="13">
      <t>ジュヨウ</t>
    </rPh>
    <rPh sb="13" eb="15">
      <t>ヘイジュン</t>
    </rPh>
    <rPh sb="15" eb="16">
      <t>カ</t>
    </rPh>
    <rPh sb="17" eb="19">
      <t>コウカ</t>
    </rPh>
    <phoneticPr fontId="3"/>
  </si>
  <si>
    <t>提案項目　（具体的な省エネルギー導入手法項目）</t>
    <rPh sb="0" eb="2">
      <t>テイアン</t>
    </rPh>
    <rPh sb="2" eb="4">
      <t>コウモク</t>
    </rPh>
    <phoneticPr fontId="3"/>
  </si>
  <si>
    <t>具体性・妥当性</t>
    <rPh sb="0" eb="3">
      <t>グタイセイ</t>
    </rPh>
    <rPh sb="4" eb="7">
      <t>ダトウセイ</t>
    </rPh>
    <phoneticPr fontId="3"/>
  </si>
  <si>
    <t>具体性・妥当性・良好な執務環境の確保</t>
    <rPh sb="0" eb="3">
      <t>グタイセイ</t>
    </rPh>
    <rPh sb="4" eb="7">
      <t>ダトウセイ</t>
    </rPh>
    <rPh sb="8" eb="10">
      <t>リョウコウ</t>
    </rPh>
    <rPh sb="11" eb="13">
      <t>シツム</t>
    </rPh>
    <rPh sb="13" eb="15">
      <t>カンキョウ</t>
    </rPh>
    <rPh sb="16" eb="18">
      <t>カクホ</t>
    </rPh>
    <phoneticPr fontId="3"/>
  </si>
  <si>
    <t>NOx、SOx、ばいじん、騒音等の環境性への配慮</t>
    <rPh sb="13" eb="15">
      <t>ソウオン</t>
    </rPh>
    <rPh sb="15" eb="16">
      <t>トウ</t>
    </rPh>
    <rPh sb="17" eb="19">
      <t>カンキョウ</t>
    </rPh>
    <rPh sb="19" eb="20">
      <t>セイ</t>
    </rPh>
    <rPh sb="22" eb="24">
      <t>ハイリョ</t>
    </rPh>
    <phoneticPr fontId="3"/>
  </si>
  <si>
    <t>先端性のある技術、独自性や特殊なノウハウ</t>
    <rPh sb="0" eb="3">
      <t>センタンセイ</t>
    </rPh>
    <rPh sb="6" eb="8">
      <t>ギジュツ</t>
    </rPh>
    <rPh sb="9" eb="12">
      <t>ドクジセイ</t>
    </rPh>
    <rPh sb="13" eb="15">
      <t>トクシュ</t>
    </rPh>
    <phoneticPr fontId="3"/>
  </si>
  <si>
    <t>維持管理、計測・検証方法、運転管理指針の具体性・妥当性</t>
    <rPh sb="0" eb="2">
      <t>イジ</t>
    </rPh>
    <rPh sb="2" eb="4">
      <t>カンリ</t>
    </rPh>
    <rPh sb="5" eb="7">
      <t>ケイソク</t>
    </rPh>
    <rPh sb="8" eb="10">
      <t>ケンショウ</t>
    </rPh>
    <rPh sb="10" eb="12">
      <t>ホウホウ</t>
    </rPh>
    <rPh sb="13" eb="15">
      <t>ウンテン</t>
    </rPh>
    <rPh sb="15" eb="17">
      <t>カンリ</t>
    </rPh>
    <rPh sb="17" eb="19">
      <t>シシン</t>
    </rPh>
    <rPh sb="20" eb="23">
      <t>グタイセイ</t>
    </rPh>
    <rPh sb="24" eb="27">
      <t>ダトウセイ</t>
    </rPh>
    <phoneticPr fontId="3"/>
  </si>
  <si>
    <t>様式11～13</t>
    <rPh sb="0" eb="2">
      <t>ヨウシキ</t>
    </rPh>
    <phoneticPr fontId="3"/>
  </si>
  <si>
    <t>品質管理、工事完了期限、設備引き渡しへの信頼性</t>
    <rPh sb="0" eb="2">
      <t>ヒンシツ</t>
    </rPh>
    <rPh sb="2" eb="4">
      <t>カンリ</t>
    </rPh>
    <rPh sb="5" eb="7">
      <t>コウジ</t>
    </rPh>
    <rPh sb="7" eb="9">
      <t>カンリョウ</t>
    </rPh>
    <rPh sb="9" eb="11">
      <t>キゲン</t>
    </rPh>
    <rPh sb="12" eb="14">
      <t>セツビ</t>
    </rPh>
    <rPh sb="14" eb="17">
      <t>ヒキワタ</t>
    </rPh>
    <rPh sb="20" eb="23">
      <t>シンライセイ</t>
    </rPh>
    <phoneticPr fontId="3"/>
  </si>
  <si>
    <t>ESCO契約期間終了後の対応への提案</t>
    <rPh sb="4" eb="6">
      <t>ケイヤク</t>
    </rPh>
    <rPh sb="6" eb="8">
      <t>キカン</t>
    </rPh>
    <rPh sb="8" eb="11">
      <t>シュウリョウゴ</t>
    </rPh>
    <rPh sb="12" eb="14">
      <t>タイオウ</t>
    </rPh>
    <rPh sb="16" eb="18">
      <t>テイアン</t>
    </rPh>
    <phoneticPr fontId="3"/>
  </si>
  <si>
    <t>*</t>
  </si>
  <si>
    <t>提案のバランス</t>
    <rPh sb="0" eb="2">
      <t>テイアン</t>
    </rPh>
    <phoneticPr fontId="3"/>
  </si>
  <si>
    <t>確認事項</t>
    <rPh sb="0" eb="2">
      <t>カクニン</t>
    </rPh>
    <rPh sb="2" eb="4">
      <t>ジコウ</t>
    </rPh>
    <phoneticPr fontId="3"/>
  </si>
  <si>
    <t>　　（うち、消費税相当額）</t>
    <rPh sb="6" eb="9">
      <t>ショウヒゼイ</t>
    </rPh>
    <rPh sb="9" eb="11">
      <t>ソウトウ</t>
    </rPh>
    <rPh sb="11" eb="12">
      <t>ガク</t>
    </rPh>
    <phoneticPr fontId="3"/>
  </si>
  <si>
    <t>　・指定機器の更新の有無</t>
    <rPh sb="2" eb="6">
      <t>シテイキキ</t>
    </rPh>
    <rPh sb="7" eb="9">
      <t>コウシン</t>
    </rPh>
    <rPh sb="10" eb="12">
      <t>ウム</t>
    </rPh>
    <phoneticPr fontId="3"/>
  </si>
  <si>
    <t>有／無</t>
    <rPh sb="0" eb="1">
      <t>アリ</t>
    </rPh>
    <rPh sb="2" eb="3">
      <t>ナ</t>
    </rPh>
    <phoneticPr fontId="3"/>
  </si>
  <si>
    <t>*は応募者では記入しないこと</t>
    <rPh sb="2" eb="5">
      <t>オウボシャ</t>
    </rPh>
    <rPh sb="7" eb="9">
      <t>キニュウ</t>
    </rPh>
    <phoneticPr fontId="3"/>
  </si>
  <si>
    <t>記</t>
    <rPh sb="0" eb="1">
      <t>キ</t>
    </rPh>
    <phoneticPr fontId="3"/>
  </si>
  <si>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3"/>
  </si>
  <si>
    <t>大阪府知事　様</t>
    <rPh sb="0" eb="2">
      <t>オオサカ</t>
    </rPh>
    <rPh sb="2" eb="5">
      <t>フチジ</t>
    </rPh>
    <rPh sb="6" eb="7">
      <t>サマ</t>
    </rPh>
    <phoneticPr fontId="3"/>
  </si>
  <si>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3"/>
  </si>
  <si>
    <t>事務担当責任者氏名</t>
    <rPh sb="0" eb="2">
      <t>ジム</t>
    </rPh>
    <rPh sb="2" eb="4">
      <t>タントウ</t>
    </rPh>
    <rPh sb="4" eb="7">
      <t>セキニンシャ</t>
    </rPh>
    <rPh sb="7" eb="9">
      <t>シメイ</t>
    </rPh>
    <phoneticPr fontId="3"/>
  </si>
  <si>
    <t>ＦＡＸ番号</t>
    <rPh sb="3" eb="5">
      <t>バンゴウ</t>
    </rPh>
    <phoneticPr fontId="3"/>
  </si>
  <si>
    <t>提案総括表</t>
    <rPh sb="0" eb="2">
      <t>テイアン</t>
    </rPh>
    <rPh sb="2" eb="4">
      <t>ソウカツ</t>
    </rPh>
    <rPh sb="4" eb="5">
      <t>ヒョウ</t>
    </rPh>
    <phoneticPr fontId="3"/>
  </si>
  <si>
    <t>①</t>
    <phoneticPr fontId="3"/>
  </si>
  <si>
    <t>ESCO事業資金計画書</t>
    <rPh sb="4" eb="6">
      <t>ジギョウ</t>
    </rPh>
    <rPh sb="6" eb="8">
      <t>シキン</t>
    </rPh>
    <rPh sb="8" eb="11">
      <t>ケイカクショ</t>
    </rPh>
    <phoneticPr fontId="3"/>
  </si>
  <si>
    <t>②</t>
    <phoneticPr fontId="3"/>
  </si>
  <si>
    <t>ESCO技術提案書</t>
    <rPh sb="4" eb="6">
      <t>ギジュツ</t>
    </rPh>
    <rPh sb="6" eb="8">
      <t>テイアン</t>
    </rPh>
    <rPh sb="8" eb="9">
      <t>ショ</t>
    </rPh>
    <phoneticPr fontId="3"/>
  </si>
  <si>
    <t>③</t>
    <phoneticPr fontId="3"/>
  </si>
  <si>
    <t>ESCO設備維持管理提案書</t>
    <rPh sb="4" eb="6">
      <t>セツビ</t>
    </rPh>
    <rPh sb="6" eb="8">
      <t>イジ</t>
    </rPh>
    <rPh sb="8" eb="10">
      <t>カンリ</t>
    </rPh>
    <rPh sb="10" eb="12">
      <t>テイアン</t>
    </rPh>
    <rPh sb="12" eb="13">
      <t>ショ</t>
    </rPh>
    <phoneticPr fontId="3"/>
  </si>
  <si>
    <t>④</t>
    <phoneticPr fontId="3"/>
  </si>
  <si>
    <t>計測・検証方法提案書</t>
    <rPh sb="0" eb="2">
      <t>ケイソク</t>
    </rPh>
    <rPh sb="3" eb="5">
      <t>ケンショウ</t>
    </rPh>
    <rPh sb="5" eb="7">
      <t>ホウホウ</t>
    </rPh>
    <rPh sb="7" eb="9">
      <t>テイアン</t>
    </rPh>
    <rPh sb="9" eb="10">
      <t>ショ</t>
    </rPh>
    <phoneticPr fontId="3"/>
  </si>
  <si>
    <t>⑤</t>
    <phoneticPr fontId="3"/>
  </si>
  <si>
    <t>運転管理方針提案書</t>
    <rPh sb="0" eb="2">
      <t>ウンテン</t>
    </rPh>
    <rPh sb="2" eb="4">
      <t>カンリ</t>
    </rPh>
    <rPh sb="4" eb="6">
      <t>ホウシン</t>
    </rPh>
    <rPh sb="6" eb="8">
      <t>テイアン</t>
    </rPh>
    <rPh sb="8" eb="9">
      <t>ショ</t>
    </rPh>
    <phoneticPr fontId="3"/>
  </si>
  <si>
    <t>⑥</t>
    <phoneticPr fontId="3"/>
  </si>
  <si>
    <t>緊急時対応方法提案書</t>
    <rPh sb="0" eb="3">
      <t>キンキュウジ</t>
    </rPh>
    <rPh sb="3" eb="5">
      <t>タイオウ</t>
    </rPh>
    <rPh sb="5" eb="7">
      <t>ホウホウ</t>
    </rPh>
    <rPh sb="7" eb="9">
      <t>テイアン</t>
    </rPh>
    <rPh sb="9" eb="10">
      <t>ショ</t>
    </rPh>
    <phoneticPr fontId="3"/>
  </si>
  <si>
    <t>⑦</t>
    <phoneticPr fontId="3"/>
  </si>
  <si>
    <t>主要機器等の設置箇所図提案書</t>
    <rPh sb="0" eb="2">
      <t>シュヨウ</t>
    </rPh>
    <rPh sb="2" eb="4">
      <t>キキ</t>
    </rPh>
    <rPh sb="4" eb="5">
      <t>トウ</t>
    </rPh>
    <rPh sb="6" eb="8">
      <t>セッチ</t>
    </rPh>
    <rPh sb="8" eb="10">
      <t>カショ</t>
    </rPh>
    <rPh sb="10" eb="11">
      <t>ズ</t>
    </rPh>
    <rPh sb="11" eb="13">
      <t>テイアン</t>
    </rPh>
    <rPh sb="13" eb="14">
      <t>ショ</t>
    </rPh>
    <phoneticPr fontId="3"/>
  </si>
  <si>
    <t>以上</t>
    <rPh sb="0" eb="2">
      <t>イジョウ</t>
    </rPh>
    <phoneticPr fontId="3"/>
  </si>
  <si>
    <t>１．　事業費の調達に関する考え方</t>
    <rPh sb="3" eb="6">
      <t>ジギョウヒ</t>
    </rPh>
    <rPh sb="7" eb="9">
      <t>チョウタツ</t>
    </rPh>
    <rPh sb="10" eb="11">
      <t>カン</t>
    </rPh>
    <rPh sb="13" eb="16">
      <t>カンガエカタ</t>
    </rPh>
    <phoneticPr fontId="3"/>
  </si>
  <si>
    <t>２．　外部借入等について</t>
    <rPh sb="3" eb="5">
      <t>ガイブ</t>
    </rPh>
    <rPh sb="5" eb="7">
      <t>カリイレ</t>
    </rPh>
    <rPh sb="7" eb="8">
      <t>トウ</t>
    </rPh>
    <phoneticPr fontId="3"/>
  </si>
  <si>
    <t>自己資本と外部借入等の金額を記入する。資金調達企業毎の内訳も分かる形で記入すること。</t>
    <rPh sb="0" eb="2">
      <t>ジコ</t>
    </rPh>
    <rPh sb="2" eb="4">
      <t>シホン</t>
    </rPh>
    <rPh sb="5" eb="7">
      <t>ガイブ</t>
    </rPh>
    <rPh sb="7" eb="9">
      <t>カリイレ</t>
    </rPh>
    <rPh sb="9" eb="10">
      <t>トウ</t>
    </rPh>
    <rPh sb="11" eb="13">
      <t>キンガク</t>
    </rPh>
    <rPh sb="14" eb="16">
      <t>キニュウ</t>
    </rPh>
    <rPh sb="19" eb="21">
      <t>シキン</t>
    </rPh>
    <rPh sb="21" eb="23">
      <t>チョウタツ</t>
    </rPh>
    <rPh sb="23" eb="25">
      <t>キギョウ</t>
    </rPh>
    <rPh sb="25" eb="26">
      <t>ゴト</t>
    </rPh>
    <rPh sb="27" eb="29">
      <t>ウチワケ</t>
    </rPh>
    <rPh sb="30" eb="31">
      <t>ワ</t>
    </rPh>
    <rPh sb="33" eb="34">
      <t>カタチ</t>
    </rPh>
    <rPh sb="35" eb="37">
      <t>キニュウ</t>
    </rPh>
    <phoneticPr fontId="3"/>
  </si>
  <si>
    <t>円</t>
    <phoneticPr fontId="3"/>
  </si>
  <si>
    <t>円</t>
    <rPh sb="0" eb="1">
      <t>エン</t>
    </rPh>
    <phoneticPr fontId="3"/>
  </si>
  <si>
    <t>外部借入等について、その内訳、借入条件等を記入すること。資金調達企業毎の内訳も分かる形で記入すること。</t>
    <rPh sb="0" eb="2">
      <t>ガイブ</t>
    </rPh>
    <rPh sb="2" eb="4">
      <t>カリイレ</t>
    </rPh>
    <rPh sb="4" eb="5">
      <t>トウ</t>
    </rPh>
    <rPh sb="12" eb="14">
      <t>ウチワケ</t>
    </rPh>
    <rPh sb="15" eb="17">
      <t>カリイレ</t>
    </rPh>
    <rPh sb="17" eb="20">
      <t>ジョウケントウ</t>
    </rPh>
    <rPh sb="21" eb="23">
      <t>キニュウ</t>
    </rPh>
    <rPh sb="28" eb="30">
      <t>シキン</t>
    </rPh>
    <rPh sb="30" eb="32">
      <t>チョウタツ</t>
    </rPh>
    <rPh sb="32" eb="34">
      <t>キギョウ</t>
    </rPh>
    <rPh sb="34" eb="35">
      <t>ゴト</t>
    </rPh>
    <rPh sb="36" eb="38">
      <t>ウチワケ</t>
    </rPh>
    <rPh sb="39" eb="40">
      <t>ワ</t>
    </rPh>
    <rPh sb="42" eb="43">
      <t>カタチ</t>
    </rPh>
    <rPh sb="44" eb="46">
      <t>キニュウ</t>
    </rPh>
    <phoneticPr fontId="3"/>
  </si>
  <si>
    <t>資金調達企業主体［　　　例）事業役割　　　］</t>
    <rPh sb="0" eb="2">
      <t>シキン</t>
    </rPh>
    <rPh sb="2" eb="4">
      <t>チョウタツ</t>
    </rPh>
    <rPh sb="4" eb="6">
      <t>キギョウ</t>
    </rPh>
    <rPh sb="6" eb="8">
      <t>シュタイ</t>
    </rPh>
    <rPh sb="12" eb="13">
      <t>レイ</t>
    </rPh>
    <rPh sb="14" eb="16">
      <t>ジギョウ</t>
    </rPh>
    <rPh sb="16" eb="18">
      <t>ヤクワリ</t>
    </rPh>
    <phoneticPr fontId="3"/>
  </si>
  <si>
    <t>本件事業において資金調達を予定している企業について、現在借入残高のある長期借入の金額とその借入条件等及び短期資金の借入条件を記入する。</t>
    <rPh sb="0" eb="2">
      <t>ホンケン</t>
    </rPh>
    <rPh sb="2" eb="4">
      <t>ジギョウ</t>
    </rPh>
    <rPh sb="8" eb="10">
      <t>シキン</t>
    </rPh>
    <rPh sb="10" eb="12">
      <t>チョウタツ</t>
    </rPh>
    <rPh sb="13" eb="15">
      <t>ヨテイ</t>
    </rPh>
    <rPh sb="19" eb="21">
      <t>キギョウ</t>
    </rPh>
    <rPh sb="26" eb="28">
      <t>ゲンザイ</t>
    </rPh>
    <rPh sb="28" eb="30">
      <t>カリイレ</t>
    </rPh>
    <rPh sb="30" eb="32">
      <t>ザンダカ</t>
    </rPh>
    <rPh sb="35" eb="37">
      <t>チョウキ</t>
    </rPh>
    <rPh sb="37" eb="39">
      <t>カリイレ</t>
    </rPh>
    <rPh sb="40" eb="42">
      <t>キンガク</t>
    </rPh>
    <rPh sb="45" eb="47">
      <t>カリイレ</t>
    </rPh>
    <rPh sb="47" eb="49">
      <t>ジョウケン</t>
    </rPh>
    <rPh sb="49" eb="50">
      <t>トウ</t>
    </rPh>
    <rPh sb="50" eb="51">
      <t>オヨ</t>
    </rPh>
    <rPh sb="52" eb="54">
      <t>タンキ</t>
    </rPh>
    <rPh sb="54" eb="56">
      <t>シキン</t>
    </rPh>
    <rPh sb="57" eb="59">
      <t>カリイレ</t>
    </rPh>
    <rPh sb="59" eb="61">
      <t>ジョウケン</t>
    </rPh>
    <rPh sb="62" eb="64">
      <t>キニュウ</t>
    </rPh>
    <phoneticPr fontId="3"/>
  </si>
  <si>
    <t>※現在検討している金融機関名あるいは社債内容等について具体的に記入すること</t>
    <rPh sb="1" eb="3">
      <t>ゲンザイ</t>
    </rPh>
    <rPh sb="3" eb="5">
      <t>ケントウ</t>
    </rPh>
    <rPh sb="9" eb="11">
      <t>キンユウ</t>
    </rPh>
    <rPh sb="11" eb="13">
      <t>キカン</t>
    </rPh>
    <rPh sb="13" eb="14">
      <t>メイ</t>
    </rPh>
    <rPh sb="18" eb="20">
      <t>シャサイ</t>
    </rPh>
    <rPh sb="20" eb="23">
      <t>ナイヨウトウ</t>
    </rPh>
    <rPh sb="27" eb="30">
      <t>グタイテキ</t>
    </rPh>
    <rPh sb="31" eb="33">
      <t>キニュウ</t>
    </rPh>
    <phoneticPr fontId="3"/>
  </si>
  <si>
    <t>※予定する補助金の有無別に示すこと</t>
    <rPh sb="1" eb="3">
      <t>ヨテイ</t>
    </rPh>
    <rPh sb="5" eb="8">
      <t>ホジョキン</t>
    </rPh>
    <rPh sb="9" eb="11">
      <t>ウム</t>
    </rPh>
    <rPh sb="11" eb="12">
      <t>ベツ</t>
    </rPh>
    <rPh sb="13" eb="14">
      <t>シメ</t>
    </rPh>
    <phoneticPr fontId="3"/>
  </si>
  <si>
    <t>※金融機関名或いは社債内容等について具体的に記入すること</t>
    <rPh sb="1" eb="3">
      <t>キンユウ</t>
    </rPh>
    <rPh sb="3" eb="5">
      <t>キカン</t>
    </rPh>
    <rPh sb="5" eb="6">
      <t>メイ</t>
    </rPh>
    <rPh sb="6" eb="7">
      <t>アル</t>
    </rPh>
    <rPh sb="9" eb="11">
      <t>シャサイ</t>
    </rPh>
    <rPh sb="11" eb="13">
      <t>ナイヨウ</t>
    </rPh>
    <rPh sb="13" eb="14">
      <t>トウ</t>
    </rPh>
    <rPh sb="18" eb="21">
      <t>グタイテキ</t>
    </rPh>
    <rPh sb="22" eb="24">
      <t>キニュウ</t>
    </rPh>
    <phoneticPr fontId="3"/>
  </si>
  <si>
    <t>種　別</t>
  </si>
  <si>
    <t>MJ/kWh</t>
    <phoneticPr fontId="3"/>
  </si>
  <si>
    <t>提 案 提 出 届</t>
    <rPh sb="0" eb="1">
      <t>ツツミ</t>
    </rPh>
    <rPh sb="2" eb="3">
      <t>アン</t>
    </rPh>
    <rPh sb="4" eb="5">
      <t>ツツミ</t>
    </rPh>
    <rPh sb="6" eb="7">
      <t>デ</t>
    </rPh>
    <rPh sb="8" eb="9">
      <t>トドケ</t>
    </rPh>
    <phoneticPr fontId="3"/>
  </si>
  <si>
    <t>ESCO事業工事費積算書</t>
    <phoneticPr fontId="3"/>
  </si>
  <si>
    <t>工事名称：</t>
    <rPh sb="0" eb="2">
      <t>コウジ</t>
    </rPh>
    <rPh sb="2" eb="4">
      <t>メイショウ</t>
    </rPh>
    <phoneticPr fontId="3"/>
  </si>
  <si>
    <t>１．事業名称：</t>
    <rPh sb="2" eb="4">
      <t>ジギョウ</t>
    </rPh>
    <rPh sb="4" eb="6">
      <t>メイショウ</t>
    </rPh>
    <phoneticPr fontId="3"/>
  </si>
  <si>
    <t>提案書</t>
    <rPh sb="0" eb="2">
      <t>テイアン</t>
    </rPh>
    <rPh sb="2" eb="3">
      <t>ショ</t>
    </rPh>
    <phoneticPr fontId="3"/>
  </si>
  <si>
    <t>に係るESCO提案</t>
    <rPh sb="1" eb="2">
      <t>カカ</t>
    </rPh>
    <rPh sb="7" eb="9">
      <t>テイアン</t>
    </rPh>
    <phoneticPr fontId="3"/>
  </si>
  <si>
    <t>工事場所：</t>
    <rPh sb="0" eb="2">
      <t>コウジ</t>
    </rPh>
    <rPh sb="2" eb="4">
      <t>バショ</t>
    </rPh>
    <phoneticPr fontId="3"/>
  </si>
  <si>
    <t>大阪府○○○市○○○○○</t>
    <rPh sb="0" eb="3">
      <t>オオサカフ</t>
    </rPh>
    <rPh sb="6" eb="7">
      <t>シ</t>
    </rPh>
    <phoneticPr fontId="3"/>
  </si>
  <si>
    <t>○○○（施設名）</t>
    <rPh sb="4" eb="6">
      <t>シセツ</t>
    </rPh>
    <rPh sb="6" eb="7">
      <t>メイ</t>
    </rPh>
    <phoneticPr fontId="3"/>
  </si>
  <si>
    <t>①－３</t>
    <phoneticPr fontId="3"/>
  </si>
  <si>
    <t>①－4</t>
    <phoneticPr fontId="3"/>
  </si>
  <si>
    <t>①－5</t>
    <phoneticPr fontId="3"/>
  </si>
  <si>
    <t>全施設</t>
    <rPh sb="0" eb="1">
      <t>ゼン</t>
    </rPh>
    <rPh sb="1" eb="3">
      <t>シセツ</t>
    </rPh>
    <phoneticPr fontId="3"/>
  </si>
  <si>
    <t>計（消費税込）</t>
    <rPh sb="0" eb="1">
      <t>ケイ</t>
    </rPh>
    <rPh sb="2" eb="4">
      <t>ショウヒ</t>
    </rPh>
    <rPh sb="4" eb="6">
      <t>ゼイコ</t>
    </rPh>
    <phoneticPr fontId="3"/>
  </si>
  <si>
    <t>①－８</t>
    <phoneticPr fontId="3"/>
  </si>
  <si>
    <r>
      <t>資 金 計 画 表　　　　　（補助金：　</t>
    </r>
    <r>
      <rPr>
        <b/>
        <u/>
        <sz val="14"/>
        <rFont val="ＭＳ Ｐゴシック"/>
        <family val="3"/>
        <charset val="128"/>
      </rPr>
      <t>有／無</t>
    </r>
    <r>
      <rPr>
        <b/>
        <sz val="14"/>
        <rFont val="ＭＳ Ｐゴシック"/>
        <family val="3"/>
        <charset val="128"/>
      </rPr>
      <t>）</t>
    </r>
    <rPh sb="0" eb="1">
      <t>シ</t>
    </rPh>
    <rPh sb="2" eb="3">
      <t>キン</t>
    </rPh>
    <rPh sb="4" eb="5">
      <t>ケイ</t>
    </rPh>
    <rPh sb="6" eb="7">
      <t>ガ</t>
    </rPh>
    <rPh sb="8" eb="9">
      <t>オモテ</t>
    </rPh>
    <phoneticPr fontId="3"/>
  </si>
  <si>
    <t>ESCO技術提案書目次</t>
    <rPh sb="4" eb="5">
      <t>ワザ</t>
    </rPh>
    <rPh sb="5" eb="6">
      <t>ジュツ</t>
    </rPh>
    <rPh sb="6" eb="7">
      <t>ツツミ</t>
    </rPh>
    <rPh sb="7" eb="8">
      <t>アン</t>
    </rPh>
    <rPh sb="8" eb="9">
      <t>ショ</t>
    </rPh>
    <rPh sb="9" eb="10">
      <t>メ</t>
    </rPh>
    <rPh sb="10" eb="11">
      <t>ツギ</t>
    </rPh>
    <phoneticPr fontId="3"/>
  </si>
  <si>
    <t>②－１</t>
    <phoneticPr fontId="3"/>
  </si>
  <si>
    <t>技術提案基本方針</t>
    <rPh sb="0" eb="2">
      <t>ギジュツ</t>
    </rPh>
    <rPh sb="2" eb="4">
      <t>テイアン</t>
    </rPh>
    <rPh sb="4" eb="6">
      <t>キホン</t>
    </rPh>
    <rPh sb="6" eb="8">
      <t>ホウシン</t>
    </rPh>
    <phoneticPr fontId="3"/>
  </si>
  <si>
    <t>省エネルギー手法</t>
    <rPh sb="0" eb="1">
      <t>ショウ</t>
    </rPh>
    <rPh sb="6" eb="8">
      <t>シュホウ</t>
    </rPh>
    <phoneticPr fontId="3"/>
  </si>
  <si>
    <t>・提案の基本方針・概要</t>
    <rPh sb="0" eb="1">
      <t>テイアン</t>
    </rPh>
    <rPh sb="2" eb="4">
      <t>キホン</t>
    </rPh>
    <rPh sb="4" eb="6">
      <t>ホウシン</t>
    </rPh>
    <rPh sb="7" eb="9">
      <t>ガイヨウ</t>
    </rPh>
    <phoneticPr fontId="3"/>
  </si>
  <si>
    <t>・先端性のある技術や独自性、特殊なノウハウ等について</t>
    <rPh sb="0" eb="3">
      <t>センタンセイ</t>
    </rPh>
    <rPh sb="6" eb="8">
      <t>ギジュツ</t>
    </rPh>
    <rPh sb="9" eb="12">
      <t>ドクジセイ</t>
    </rPh>
    <rPh sb="13" eb="15">
      <t>トクシュ</t>
    </rPh>
    <rPh sb="20" eb="21">
      <t>トウ</t>
    </rPh>
    <phoneticPr fontId="2"/>
  </si>
  <si>
    <t>②－２－４</t>
    <phoneticPr fontId="3"/>
  </si>
  <si>
    <t>・設備引渡しへの信頼性について</t>
    <rPh sb="1" eb="3">
      <t>セツビ</t>
    </rPh>
    <rPh sb="3" eb="5">
      <t>ヒキワタ</t>
    </rPh>
    <rPh sb="8" eb="11">
      <t>シンライセイ</t>
    </rPh>
    <phoneticPr fontId="3"/>
  </si>
  <si>
    <t>・ESCO契約期間終了後の対応について</t>
    <rPh sb="4" eb="6">
      <t>ケイヤク</t>
    </rPh>
    <rPh sb="6" eb="8">
      <t>キカン</t>
    </rPh>
    <rPh sb="8" eb="11">
      <t>シュウリョウゴ</t>
    </rPh>
    <rPh sb="12" eb="14">
      <t>タイオウ</t>
    </rPh>
    <phoneticPr fontId="2"/>
  </si>
  <si>
    <t>②－2－7</t>
    <phoneticPr fontId="3"/>
  </si>
  <si>
    <t>口金片側 ・ 口金両端 ・ くぼみ形コンタクト口金</t>
    <phoneticPr fontId="3"/>
  </si>
  <si>
    <t>D：　　　　　　　　[ｍｍ] × A：　　　　　　　　[ｍｍ]</t>
    <phoneticPr fontId="3"/>
  </si>
  <si>
    <t>[ｇ]</t>
    <phoneticPr fontId="3"/>
  </si>
  <si>
    <t>[ｌｍ]</t>
    <phoneticPr fontId="3"/>
  </si>
  <si>
    <t>[Ｖ]</t>
    <phoneticPr fontId="3"/>
  </si>
  <si>
    <t>[Ｋ]</t>
    <phoneticPr fontId="3"/>
  </si>
  <si>
    <t>[Ｒａ]</t>
    <phoneticPr fontId="3"/>
  </si>
  <si>
    <t>[°]</t>
    <phoneticPr fontId="3"/>
  </si>
  <si>
    <t>から　　　　　　　　　　　　　　[℃]</t>
    <phoneticPr fontId="3"/>
  </si>
  <si>
    <t>注記</t>
    <rPh sb="0" eb="2">
      <t>チュウキ</t>
    </rPh>
    <phoneticPr fontId="3"/>
  </si>
  <si>
    <t>１．承認図、カタログ等を併せて添付してください。</t>
    <phoneticPr fontId="3"/>
  </si>
  <si>
    <t>２．提出可能であれば、各項目の試験成績書（自社もしくは第三者機関によるもの）を併せて提出してください。</t>
    <phoneticPr fontId="3"/>
  </si>
  <si>
    <r>
      <t>３．別紙3_照明改修仕様書</t>
    </r>
    <r>
      <rPr>
        <b/>
        <sz val="11"/>
        <color indexed="8"/>
        <rFont val="ＭＳ Ｐゴシック"/>
        <family val="3"/>
        <charset val="128"/>
      </rPr>
      <t>により計算した照度計算書を併せて提出してください。</t>
    </r>
    <rPh sb="6" eb="8">
      <t>ショウメイ</t>
    </rPh>
    <rPh sb="8" eb="10">
      <t>カイシュウ</t>
    </rPh>
    <rPh sb="26" eb="27">
      <t>アワ</t>
    </rPh>
    <rPh sb="29" eb="31">
      <t>テイシュツ</t>
    </rPh>
    <phoneticPr fontId="3"/>
  </si>
  <si>
    <t>②－2－8</t>
    <phoneticPr fontId="3"/>
  </si>
  <si>
    <t>No</t>
    <phoneticPr fontId="3"/>
  </si>
  <si>
    <t>LED</t>
    <phoneticPr fontId="3"/>
  </si>
  <si>
    <t>２．「改修方法」の入力については、リストより選択してください。リストに該当するものがない場合は、「その他」を選択し、「その他（自由記入欄）」に改修方法を明記してください。</t>
    <rPh sb="3" eb="5">
      <t>カイシュウ</t>
    </rPh>
    <rPh sb="5" eb="7">
      <t>ホウホウ</t>
    </rPh>
    <rPh sb="9" eb="11">
      <t>ニュウリョク</t>
    </rPh>
    <phoneticPr fontId="3"/>
  </si>
  <si>
    <t>３．「光源」の入力については、リストより「LED」または「その他」を選択してください。</t>
    <rPh sb="3" eb="5">
      <t>コウゲン</t>
    </rPh>
    <rPh sb="7" eb="9">
      <t>ニュウリョク</t>
    </rPh>
    <rPh sb="31" eb="32">
      <t>タ</t>
    </rPh>
    <phoneticPr fontId="3"/>
  </si>
  <si>
    <t>４．記入欄が足りない場合は、この様式を複数使用し、「No」を連番にしてください。</t>
    <rPh sb="2" eb="4">
      <t>キニュウ</t>
    </rPh>
    <rPh sb="4" eb="5">
      <t>ラン</t>
    </rPh>
    <rPh sb="6" eb="7">
      <t>タ</t>
    </rPh>
    <rPh sb="10" eb="12">
      <t>バアイ</t>
    </rPh>
    <rPh sb="16" eb="18">
      <t>ヨウシキ</t>
    </rPh>
    <rPh sb="19" eb="21">
      <t>フクスウ</t>
    </rPh>
    <rPh sb="21" eb="23">
      <t>シヨウ</t>
    </rPh>
    <rPh sb="30" eb="32">
      <t>レンバン</t>
    </rPh>
    <phoneticPr fontId="3"/>
  </si>
  <si>
    <t>５．承認図、カタログ等を併せて添付してください。</t>
    <phoneticPr fontId="3"/>
  </si>
  <si>
    <t>６．提出可能であれば、各項目の試験成績書（自社もしくは第三者機関によるもの）を併せて提出してください。</t>
    <phoneticPr fontId="3"/>
  </si>
  <si>
    <t>７．別紙3_照明改修仕様書により計算した照度計算書を併せて提出してください。</t>
    <phoneticPr fontId="3"/>
  </si>
  <si>
    <t>②－2－9</t>
    <phoneticPr fontId="3"/>
  </si>
  <si>
    <r>
      <t>　　　　　　　　　　　ESCO設備維持管理提案書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5" eb="17">
      <t>セツビ</t>
    </rPh>
    <rPh sb="17" eb="19">
      <t>イジ</t>
    </rPh>
    <rPh sb="19" eb="21">
      <t>カンリ</t>
    </rPh>
    <rPh sb="26" eb="29">
      <t>ホジョキン</t>
    </rPh>
    <rPh sb="31" eb="32">
      <t>ア</t>
    </rPh>
    <rPh sb="33" eb="34">
      <t>ナ</t>
    </rPh>
    <phoneticPr fontId="4"/>
  </si>
  <si>
    <t>ESCO設備の維持管理業務に関する計画を示す。</t>
    <rPh sb="7" eb="9">
      <t>イジ</t>
    </rPh>
    <rPh sb="9" eb="11">
      <t>カンリ</t>
    </rPh>
    <rPh sb="11" eb="13">
      <t>ギョウム</t>
    </rPh>
    <rPh sb="17" eb="19">
      <t>ケイカク</t>
    </rPh>
    <phoneticPr fontId="4"/>
  </si>
  <si>
    <t>また、ESCO設備に関する維持管理費用は全てESCO事業者の負担とする。</t>
    <rPh sb="7" eb="9">
      <t>セツビ</t>
    </rPh>
    <rPh sb="10" eb="11">
      <t>カン</t>
    </rPh>
    <rPh sb="13" eb="15">
      <t>イジ</t>
    </rPh>
    <rPh sb="15" eb="17">
      <t>カンリ</t>
    </rPh>
    <rPh sb="17" eb="19">
      <t>ヒヨウ</t>
    </rPh>
    <rPh sb="20" eb="21">
      <t>スベ</t>
    </rPh>
    <rPh sb="26" eb="29">
      <t>ジギョウシャ</t>
    </rPh>
    <rPh sb="30" eb="32">
      <t>フタン</t>
    </rPh>
    <phoneticPr fontId="4"/>
  </si>
  <si>
    <t>書式の仕様は、原則A4縦（枚数は自由）</t>
  </si>
  <si>
    <t>維持管理費見積書</t>
    <rPh sb="0" eb="2">
      <t>イジ</t>
    </rPh>
    <phoneticPr fontId="4"/>
  </si>
  <si>
    <t>[千円／年]</t>
  </si>
  <si>
    <t>注1）毎年かかる経費を記入すること</t>
    <phoneticPr fontId="3"/>
  </si>
  <si>
    <t>注2）その他の様式と関連のある項目の数値については整合を図ること</t>
    <rPh sb="3" eb="6">
      <t>ソノタ</t>
    </rPh>
    <rPh sb="7" eb="9">
      <t>ヨウシキ</t>
    </rPh>
    <rPh sb="10" eb="12">
      <t>カンレン</t>
    </rPh>
    <rPh sb="15" eb="17">
      <t>コウモク</t>
    </rPh>
    <rPh sb="18" eb="20">
      <t>スウチ</t>
    </rPh>
    <rPh sb="25" eb="27">
      <t>セイゴウ</t>
    </rPh>
    <rPh sb="28" eb="29">
      <t>ハカ</t>
    </rPh>
    <phoneticPr fontId="3"/>
  </si>
  <si>
    <t>その他特記事項</t>
  </si>
  <si>
    <t>維持管理業務を行う上で、コスト削減及びサービス水準の向上等の視点で、工夫している点があれば</t>
    <rPh sb="0" eb="2">
      <t>イジ</t>
    </rPh>
    <phoneticPr fontId="4"/>
  </si>
  <si>
    <t>記載する。</t>
  </si>
  <si>
    <t>書式の仕様は原則A4縦（１枚程度）とする。</t>
  </si>
  <si>
    <t xml:space="preserve"> ③</t>
    <phoneticPr fontId="4"/>
  </si>
  <si>
    <r>
      <t>　　　　　　　　　　　運転管理指針提案書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1" eb="13">
      <t>ウンテン</t>
    </rPh>
    <rPh sb="13" eb="15">
      <t>カンリ</t>
    </rPh>
    <rPh sb="15" eb="17">
      <t>シシン</t>
    </rPh>
    <rPh sb="17" eb="20">
      <t>テイアンショ</t>
    </rPh>
    <rPh sb="22" eb="25">
      <t>ホジョキン</t>
    </rPh>
    <rPh sb="27" eb="28">
      <t>ア</t>
    </rPh>
    <rPh sb="29" eb="30">
      <t>ナ</t>
    </rPh>
    <phoneticPr fontId="4"/>
  </si>
  <si>
    <t>ESCO設備及び本府の既存設備に関する適切な運転管理指針（案）を示す。</t>
    <phoneticPr fontId="22"/>
  </si>
  <si>
    <t>運転管理費見積書</t>
  </si>
  <si>
    <t>注1）毎年かかる経費を記入すること</t>
  </si>
  <si>
    <t>注2）その他の様式と関連のある項目の数値については整合を図ること</t>
  </si>
  <si>
    <t>運転管理業務を行う上で、コスト削減及びサービス水準の向上等の視点で、工夫している点があれば</t>
  </si>
  <si>
    <t xml:space="preserve"> ⑤</t>
    <phoneticPr fontId="4"/>
  </si>
  <si>
    <r>
      <t>　　　　　　　　　　　　緊急時対応方法提案書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2" eb="15">
      <t>キンキュウジ</t>
    </rPh>
    <rPh sb="15" eb="17">
      <t>タイオウ</t>
    </rPh>
    <rPh sb="17" eb="19">
      <t>ホウホウ</t>
    </rPh>
    <rPh sb="19" eb="22">
      <t>テイアンショ</t>
    </rPh>
    <rPh sb="24" eb="27">
      <t>ホジョキン</t>
    </rPh>
    <rPh sb="29" eb="30">
      <t>ア</t>
    </rPh>
    <rPh sb="31" eb="32">
      <t>ナ</t>
    </rPh>
    <phoneticPr fontId="4"/>
  </si>
  <si>
    <t>緊急時対応方法についての考え方を示す。</t>
    <rPh sb="0" eb="2">
      <t>キンキュウ</t>
    </rPh>
    <rPh sb="2" eb="3">
      <t>ジ</t>
    </rPh>
    <rPh sb="3" eb="5">
      <t>タイオウ</t>
    </rPh>
    <rPh sb="5" eb="7">
      <t>ホウホウ</t>
    </rPh>
    <rPh sb="12" eb="15">
      <t>カンガエカタ</t>
    </rPh>
    <phoneticPr fontId="22"/>
  </si>
  <si>
    <t>書式の仕様は、原則A4縦（枚数は自由）</t>
    <phoneticPr fontId="22"/>
  </si>
  <si>
    <t>⑥</t>
    <phoneticPr fontId="22"/>
  </si>
  <si>
    <r>
      <t>　　　　　　　主要機器等の設置箇所図提案書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7" eb="9">
      <t>シュヨウ</t>
    </rPh>
    <rPh sb="9" eb="11">
      <t>キキ</t>
    </rPh>
    <rPh sb="11" eb="12">
      <t>ナド</t>
    </rPh>
    <rPh sb="13" eb="15">
      <t>セッチ</t>
    </rPh>
    <rPh sb="15" eb="17">
      <t>カショ</t>
    </rPh>
    <rPh sb="17" eb="18">
      <t>ズ</t>
    </rPh>
    <rPh sb="18" eb="21">
      <t>テイアンショ</t>
    </rPh>
    <rPh sb="23" eb="26">
      <t>ホジョキン</t>
    </rPh>
    <rPh sb="28" eb="29">
      <t>ア</t>
    </rPh>
    <rPh sb="30" eb="31">
      <t>ナ</t>
    </rPh>
    <phoneticPr fontId="4"/>
  </si>
  <si>
    <t>提案するESCO設備等の設置箇所図を示す。</t>
    <rPh sb="8" eb="10">
      <t>セツビ</t>
    </rPh>
    <rPh sb="10" eb="11">
      <t>トウ</t>
    </rPh>
    <rPh sb="12" eb="14">
      <t>セッチ</t>
    </rPh>
    <rPh sb="14" eb="16">
      <t>カショ</t>
    </rPh>
    <rPh sb="16" eb="17">
      <t>ズ</t>
    </rPh>
    <phoneticPr fontId="22"/>
  </si>
  <si>
    <t>書式の仕様は自由。</t>
    <phoneticPr fontId="22"/>
  </si>
  <si>
    <t>省エネルギー率</t>
    <rPh sb="0" eb="1">
      <t>ショウ</t>
    </rPh>
    <rPh sb="6" eb="7">
      <t>リツ</t>
    </rPh>
    <phoneticPr fontId="3"/>
  </si>
  <si>
    <t>(10)</t>
    <phoneticPr fontId="3"/>
  </si>
  <si>
    <t>(11)</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</si>
  <si>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</si>
  <si>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</si>
  <si>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</si>
  <si>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</si>
  <si>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</si>
  <si>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</si>
  <si>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</si>
  <si>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</si>
  <si>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</si>
  <si>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　・ESCOサービス料　　　　　　　　　　　　　　　　　　</t>
    <rPh sb="10" eb="11">
      <t>リョウ</t>
    </rPh>
    <phoneticPr fontId="3"/>
  </si>
  <si>
    <t>（参考）計測機器設置費</t>
    <rPh sb="1" eb="3">
      <t>サンコウ</t>
    </rPh>
    <rPh sb="4" eb="6">
      <t>ケイソク</t>
    </rPh>
    <rPh sb="6" eb="8">
      <t>キキ</t>
    </rPh>
    <rPh sb="8" eb="10">
      <t>セッチ</t>
    </rPh>
    <rPh sb="10" eb="11">
      <t>ヒ</t>
    </rPh>
    <phoneticPr fontId="15"/>
  </si>
  <si>
    <t>その他特記事項</t>
    <phoneticPr fontId="15"/>
  </si>
  <si>
    <t>①－10</t>
    <phoneticPr fontId="3"/>
  </si>
  <si>
    <t>借入条件
（借入時期、期間、金利、見直時期等）</t>
    <rPh sb="0" eb="2">
      <t>カリイレ</t>
    </rPh>
    <rPh sb="2" eb="4">
      <t>ジョウケン</t>
    </rPh>
    <phoneticPr fontId="3"/>
  </si>
  <si>
    <t>発行条件
（発行時期、償還年限、表面利率等）</t>
    <rPh sb="0" eb="2">
      <t>ハッコウ</t>
    </rPh>
    <rPh sb="2" eb="4">
      <t>ジョウケン</t>
    </rPh>
    <phoneticPr fontId="3"/>
  </si>
  <si>
    <t>３．　その他、検討中の資金調達手段</t>
    <rPh sb="3" eb="6">
      <t>ソノタ</t>
    </rPh>
    <rPh sb="7" eb="10">
      <t>ケントウチュウ</t>
    </rPh>
    <rPh sb="11" eb="13">
      <t>シキン</t>
    </rPh>
    <rPh sb="13" eb="15">
      <t>チョウタツ</t>
    </rPh>
    <rPh sb="15" eb="17">
      <t>シュダン</t>
    </rPh>
    <phoneticPr fontId="3"/>
  </si>
  <si>
    <t>借入条件
（借入時期、期間、金利、見直時期等）</t>
    <phoneticPr fontId="3"/>
  </si>
  <si>
    <t>発行条件
（発行時期、償還年限、表面利率等）</t>
    <phoneticPr fontId="3"/>
  </si>
  <si>
    <t>円</t>
    <phoneticPr fontId="3"/>
  </si>
  <si>
    <t>４．　過去の主な借入実績</t>
    <rPh sb="3" eb="5">
      <t>カコ</t>
    </rPh>
    <rPh sb="6" eb="7">
      <t>オモ</t>
    </rPh>
    <rPh sb="8" eb="10">
      <t>カリイレ</t>
    </rPh>
    <rPh sb="10" eb="12">
      <t>ジッセキ</t>
    </rPh>
    <phoneticPr fontId="3"/>
  </si>
  <si>
    <t>設計・工事費
償還分</t>
    <rPh sb="0" eb="2">
      <t>セッケイ</t>
    </rPh>
    <rPh sb="3" eb="6">
      <t>コウジヒ</t>
    </rPh>
    <rPh sb="7" eb="9">
      <t>ショウカン</t>
    </rPh>
    <rPh sb="9" eb="10">
      <t>ブン</t>
    </rPh>
    <phoneticPr fontId="3"/>
  </si>
  <si>
    <t>３．提案要請番号：</t>
    <rPh sb="2" eb="4">
      <t>テイアン</t>
    </rPh>
    <rPh sb="4" eb="6">
      <t>ヨウセイ</t>
    </rPh>
    <rPh sb="6" eb="8">
      <t>バンゴウ</t>
    </rPh>
    <phoneticPr fontId="3"/>
  </si>
  <si>
    <t>代表者氏名</t>
    <rPh sb="0" eb="3">
      <t>ダイヒョウシャ</t>
    </rPh>
    <rPh sb="3" eb="5">
      <t>シメイ</t>
    </rPh>
    <phoneticPr fontId="3"/>
  </si>
  <si>
    <t>　（実印）</t>
    <phoneticPr fontId="3"/>
  </si>
  <si>
    <t>提出日</t>
    <rPh sb="0" eb="2">
      <t>テイシュツ</t>
    </rPh>
    <rPh sb="2" eb="3">
      <t>ビ</t>
    </rPh>
    <phoneticPr fontId="3"/>
  </si>
  <si>
    <t>②－２－１</t>
    <phoneticPr fontId="3"/>
  </si>
  <si>
    <t>②－２－２</t>
    <phoneticPr fontId="3"/>
  </si>
  <si>
    <t>②－２－３</t>
    <phoneticPr fontId="3"/>
  </si>
  <si>
    <t>円/年）</t>
    <phoneticPr fontId="3"/>
  </si>
  <si>
    <t>円/15年）</t>
    <phoneticPr fontId="3"/>
  </si>
  <si>
    <t>）</t>
    <phoneticPr fontId="3"/>
  </si>
  <si>
    <t>省エネ率</t>
    <rPh sb="0" eb="1">
      <t>ショウ</t>
    </rPh>
    <phoneticPr fontId="3"/>
  </si>
  <si>
    <t>施設名</t>
    <rPh sb="0" eb="2">
      <t>シセツ</t>
    </rPh>
    <rPh sb="2" eb="3">
      <t>メイ</t>
    </rPh>
    <phoneticPr fontId="3"/>
  </si>
  <si>
    <t>計（消費税込）</t>
  </si>
  <si>
    <t>((</t>
    <phoneticPr fontId="3"/>
  </si>
  <si>
    <t>)</t>
    <phoneticPr fontId="3"/>
  </si>
  <si>
    <t>))</t>
    <phoneticPr fontId="3"/>
  </si>
  <si>
    <t>))</t>
    <phoneticPr fontId="3"/>
  </si>
  <si>
    <t>　(</t>
    <phoneticPr fontId="3"/>
  </si>
  <si>
    <t>　（</t>
    <phoneticPr fontId="3"/>
  </si>
  <si>
    <t>⑦</t>
    <phoneticPr fontId="3"/>
  </si>
  <si>
    <t>[円／年]</t>
    <phoneticPr fontId="3"/>
  </si>
  <si>
    <t>合計</t>
    <phoneticPr fontId="3"/>
  </si>
  <si>
    <t>■</t>
    <phoneticPr fontId="3"/>
  </si>
  <si>
    <t>再生可能エネルギー設備導入に係る固定価格買取制度（FIT）の活用</t>
    <rPh sb="0" eb="2">
      <t>サイセイ</t>
    </rPh>
    <rPh sb="2" eb="4">
      <t>カノウ</t>
    </rPh>
    <rPh sb="9" eb="11">
      <t>セツビ</t>
    </rPh>
    <rPh sb="11" eb="13">
      <t>ドウニュウ</t>
    </rPh>
    <rPh sb="14" eb="15">
      <t>カカ</t>
    </rPh>
    <rPh sb="16" eb="18">
      <t>コテイ</t>
    </rPh>
    <rPh sb="18" eb="20">
      <t>カカク</t>
    </rPh>
    <rPh sb="20" eb="22">
      <t>カイトリ</t>
    </rPh>
    <rPh sb="22" eb="24">
      <t>セイド</t>
    </rPh>
    <rPh sb="30" eb="32">
      <t>カツヨウ</t>
    </rPh>
    <phoneticPr fontId="3"/>
  </si>
  <si>
    <t>固定価格買取制度（FIT）の活用</t>
    <rPh sb="0" eb="2">
      <t>コテイ</t>
    </rPh>
    <rPh sb="2" eb="4">
      <t>カカク</t>
    </rPh>
    <rPh sb="4" eb="6">
      <t>カイトリ</t>
    </rPh>
    <rPh sb="6" eb="8">
      <t>セイド</t>
    </rPh>
    <rPh sb="14" eb="16">
      <t>カツヨウ</t>
    </rPh>
    <phoneticPr fontId="3"/>
  </si>
  <si>
    <t>活用する　　・　　活用しない</t>
    <rPh sb="0" eb="2">
      <t>カツヨウ</t>
    </rPh>
    <rPh sb="9" eb="11">
      <t>カツヨウ</t>
    </rPh>
    <phoneticPr fontId="3"/>
  </si>
  <si>
    <t>再生可能エネルギー設備</t>
    <rPh sb="0" eb="2">
      <t>サイセイ</t>
    </rPh>
    <rPh sb="2" eb="4">
      <t>カノウ</t>
    </rPh>
    <rPh sb="9" eb="11">
      <t>セツビ</t>
    </rPh>
    <phoneticPr fontId="3"/>
  </si>
  <si>
    <t>（施設毎で一つの省エネルギー対策毎に本シート一枚を使用する）</t>
    <rPh sb="1" eb="3">
      <t>シセツ</t>
    </rPh>
    <rPh sb="3" eb="4">
      <t>ゴト</t>
    </rPh>
    <phoneticPr fontId="3"/>
  </si>
  <si>
    <t xml:space="preserve">項目   </t>
    <phoneticPr fontId="3"/>
  </si>
  <si>
    <t>仕様　</t>
    <phoneticPr fontId="3"/>
  </si>
  <si>
    <t>発電量</t>
    <rPh sb="0" eb="2">
      <t>ハツデン</t>
    </rPh>
    <rPh sb="2" eb="3">
      <t>リョウ</t>
    </rPh>
    <phoneticPr fontId="3"/>
  </si>
  <si>
    <t>年間発電量（ｋWh)</t>
    <rPh sb="0" eb="2">
      <t>ネンカン</t>
    </rPh>
    <rPh sb="2" eb="4">
      <t>ハツデン</t>
    </rPh>
    <rPh sb="4" eb="5">
      <t>リョウ</t>
    </rPh>
    <phoneticPr fontId="3"/>
  </si>
  <si>
    <t>算定基準</t>
  </si>
  <si>
    <t>府の定める標準基礎工法等（府の標準基礎工法又は他自治体で施工実績があるもの）</t>
    <rPh sb="0" eb="1">
      <t>フ</t>
    </rPh>
    <rPh sb="2" eb="3">
      <t>サダ</t>
    </rPh>
    <rPh sb="5" eb="7">
      <t>ヒョウジュン</t>
    </rPh>
    <rPh sb="7" eb="9">
      <t>キソ</t>
    </rPh>
    <rPh sb="9" eb="11">
      <t>コウホウ</t>
    </rPh>
    <rPh sb="11" eb="12">
      <t>トウ</t>
    </rPh>
    <rPh sb="13" eb="14">
      <t>フ</t>
    </rPh>
    <rPh sb="15" eb="17">
      <t>ヒョウジュン</t>
    </rPh>
    <rPh sb="17" eb="19">
      <t>キソ</t>
    </rPh>
    <rPh sb="19" eb="21">
      <t>コウホウ</t>
    </rPh>
    <rPh sb="21" eb="22">
      <t>マタ</t>
    </rPh>
    <rPh sb="23" eb="24">
      <t>ホカ</t>
    </rPh>
    <rPh sb="24" eb="27">
      <t>ジチタイ</t>
    </rPh>
    <rPh sb="28" eb="30">
      <t>セコウ</t>
    </rPh>
    <rPh sb="30" eb="32">
      <t>ジッセキ</t>
    </rPh>
    <phoneticPr fontId="3"/>
  </si>
  <si>
    <t>基礎メーカー名</t>
    <rPh sb="0" eb="2">
      <t>キソ</t>
    </rPh>
    <rPh sb="6" eb="7">
      <t>メイ</t>
    </rPh>
    <phoneticPr fontId="3"/>
  </si>
  <si>
    <t>形式</t>
    <rPh sb="0" eb="2">
      <t>ケイシキ</t>
    </rPh>
    <phoneticPr fontId="3"/>
  </si>
  <si>
    <t>他の自治体での
施工実績</t>
    <rPh sb="0" eb="1">
      <t>タ</t>
    </rPh>
    <rPh sb="2" eb="4">
      <t>ジチ</t>
    </rPh>
    <rPh sb="4" eb="5">
      <t>タイ</t>
    </rPh>
    <rPh sb="8" eb="10">
      <t>セコウ</t>
    </rPh>
    <rPh sb="10" eb="12">
      <t>ジッセキ</t>
    </rPh>
    <phoneticPr fontId="3"/>
  </si>
  <si>
    <t>※府の定める標準基礎工法の場合は、他自治体での施工実績欄に「府標準基礎工法」と明記して下さい。</t>
    <rPh sb="1" eb="2">
      <t>フ</t>
    </rPh>
    <rPh sb="3" eb="4">
      <t>サダ</t>
    </rPh>
    <rPh sb="6" eb="8">
      <t>ヒョウジュン</t>
    </rPh>
    <rPh sb="8" eb="10">
      <t>キソ</t>
    </rPh>
    <rPh sb="10" eb="12">
      <t>コウホウ</t>
    </rPh>
    <rPh sb="13" eb="15">
      <t>バアイ</t>
    </rPh>
    <rPh sb="17" eb="18">
      <t>タ</t>
    </rPh>
    <rPh sb="18" eb="21">
      <t>ジチタイ</t>
    </rPh>
    <rPh sb="23" eb="25">
      <t>セコウ</t>
    </rPh>
    <rPh sb="25" eb="27">
      <t>ジッセキ</t>
    </rPh>
    <rPh sb="27" eb="28">
      <t>ラン</t>
    </rPh>
    <rPh sb="30" eb="31">
      <t>フ</t>
    </rPh>
    <rPh sb="31" eb="33">
      <t>ヒョウジュン</t>
    </rPh>
    <rPh sb="33" eb="35">
      <t>キソ</t>
    </rPh>
    <rPh sb="35" eb="37">
      <t>コウホウ</t>
    </rPh>
    <rPh sb="39" eb="41">
      <t>メイキ</t>
    </rPh>
    <rPh sb="43" eb="44">
      <t>クダ</t>
    </rPh>
    <phoneticPr fontId="3"/>
  </si>
  <si>
    <t>自家消費量（エネルギー削減量）</t>
    <rPh sb="0" eb="2">
      <t>ジカ</t>
    </rPh>
    <rPh sb="2" eb="4">
      <t>ショウヒ</t>
    </rPh>
    <rPh sb="4" eb="5">
      <t>リョウ</t>
    </rPh>
    <rPh sb="11" eb="13">
      <t>サクゲン</t>
    </rPh>
    <rPh sb="13" eb="14">
      <t>リョウ</t>
    </rPh>
    <phoneticPr fontId="3"/>
  </si>
  <si>
    <t>電気</t>
  </si>
  <si>
    <t>[kWh]</t>
  </si>
  <si>
    <t>①改修前（基準年）</t>
  </si>
  <si>
    <t>②改修後</t>
  </si>
  <si>
    <t>自家消費量（エネルギー削減量）</t>
    <rPh sb="0" eb="2">
      <t>ジカ</t>
    </rPh>
    <rPh sb="2" eb="4">
      <t>ショウヒ</t>
    </rPh>
    <rPh sb="4" eb="5">
      <t>リョウ</t>
    </rPh>
    <phoneticPr fontId="3"/>
  </si>
  <si>
    <t>①ー②</t>
  </si>
  <si>
    <t>余剰電力量等</t>
    <rPh sb="0" eb="2">
      <t>ヨジョウ</t>
    </rPh>
    <rPh sb="2" eb="4">
      <t>デンリョク</t>
    </rPh>
    <rPh sb="4" eb="5">
      <t>リョウ</t>
    </rPh>
    <rPh sb="5" eb="6">
      <t>ナド</t>
    </rPh>
    <phoneticPr fontId="3"/>
  </si>
  <si>
    <t>府の収入見込み額</t>
    <rPh sb="0" eb="1">
      <t>フ</t>
    </rPh>
    <rPh sb="2" eb="4">
      <t>シュウニュウ</t>
    </rPh>
    <rPh sb="4" eb="6">
      <t>ミコ</t>
    </rPh>
    <rPh sb="7" eb="8">
      <t>ガク</t>
    </rPh>
    <phoneticPr fontId="3"/>
  </si>
  <si>
    <t>(円/年間）</t>
    <rPh sb="1" eb="2">
      <t>エン</t>
    </rPh>
    <rPh sb="3" eb="5">
      <t>ネンカン</t>
    </rPh>
    <phoneticPr fontId="3"/>
  </si>
  <si>
    <t>■</t>
    <phoneticPr fontId="3"/>
  </si>
  <si>
    <t>太陽光発電設備に係る行政財産使用料　提案額（円／年・㎡）</t>
    <rPh sb="0" eb="2">
      <t>タイヨウ</t>
    </rPh>
    <rPh sb="2" eb="3">
      <t>ヒカリ</t>
    </rPh>
    <rPh sb="3" eb="5">
      <t>ハツデン</t>
    </rPh>
    <rPh sb="5" eb="7">
      <t>セツビ</t>
    </rPh>
    <rPh sb="8" eb="9">
      <t>カカ</t>
    </rPh>
    <rPh sb="10" eb="12">
      <t>ギョウセイ</t>
    </rPh>
    <rPh sb="12" eb="14">
      <t>ザイサン</t>
    </rPh>
    <rPh sb="14" eb="16">
      <t>シヨウ</t>
    </rPh>
    <rPh sb="16" eb="17">
      <t>リョウ</t>
    </rPh>
    <rPh sb="18" eb="20">
      <t>テイアン</t>
    </rPh>
    <rPh sb="20" eb="21">
      <t>ガク</t>
    </rPh>
    <rPh sb="22" eb="23">
      <t>エン</t>
    </rPh>
    <rPh sb="24" eb="25">
      <t>ネン</t>
    </rPh>
    <phoneticPr fontId="3"/>
  </si>
  <si>
    <t>行政財産使用料提案額（円/年・㎡）（税別）</t>
    <rPh sb="0" eb="2">
      <t>ギョウセイ</t>
    </rPh>
    <rPh sb="2" eb="4">
      <t>ザイサン</t>
    </rPh>
    <rPh sb="4" eb="6">
      <t>シヨウ</t>
    </rPh>
    <rPh sb="6" eb="7">
      <t>リョウ</t>
    </rPh>
    <rPh sb="7" eb="9">
      <t>テイアン</t>
    </rPh>
    <rPh sb="9" eb="10">
      <t>ガク</t>
    </rPh>
    <rPh sb="11" eb="12">
      <t>エン</t>
    </rPh>
    <rPh sb="13" eb="14">
      <t>ネン</t>
    </rPh>
    <rPh sb="18" eb="20">
      <t>ゼイベツ</t>
    </rPh>
    <phoneticPr fontId="3"/>
  </si>
  <si>
    <t>行政財産使用料の単価については、</t>
    <rPh sb="0" eb="2">
      <t>ギョウセイ</t>
    </rPh>
    <rPh sb="2" eb="4">
      <t>ザイサン</t>
    </rPh>
    <rPh sb="4" eb="6">
      <t>シヨウ</t>
    </rPh>
    <rPh sb="6" eb="7">
      <t>リョウ</t>
    </rPh>
    <rPh sb="8" eb="10">
      <t>タンカ</t>
    </rPh>
    <phoneticPr fontId="3"/>
  </si>
  <si>
    <t>行政財産使用料</t>
    <rPh sb="0" eb="2">
      <t>ギョウセイ</t>
    </rPh>
    <rPh sb="2" eb="4">
      <t>ザイサン</t>
    </rPh>
    <rPh sb="4" eb="6">
      <t>シヨウ</t>
    </rPh>
    <rPh sb="6" eb="7">
      <t>リョウ</t>
    </rPh>
    <phoneticPr fontId="3"/>
  </si>
  <si>
    <t>特記募集要項「18.提案書作成時の</t>
    <rPh sb="0" eb="2">
      <t>トッキ</t>
    </rPh>
    <rPh sb="2" eb="4">
      <t>ボシュウ</t>
    </rPh>
    <rPh sb="4" eb="6">
      <t>ヨウコウ</t>
    </rPh>
    <phoneticPr fontId="3"/>
  </si>
  <si>
    <t>行政財産使用料の単価」による</t>
    <rPh sb="0" eb="2">
      <t>ギョウセイ</t>
    </rPh>
    <rPh sb="2" eb="4">
      <t>ザイサン</t>
    </rPh>
    <rPh sb="4" eb="6">
      <t>シヨウ</t>
    </rPh>
    <rPh sb="6" eb="7">
      <t>リョウ</t>
    </rPh>
    <rPh sb="8" eb="10">
      <t>タンカ</t>
    </rPh>
    <phoneticPr fontId="3"/>
  </si>
  <si>
    <t>(1)</t>
    <phoneticPr fontId="3"/>
  </si>
  <si>
    <t>*</t>
    <phoneticPr fontId="3"/>
  </si>
  <si>
    <t>(2)</t>
    <phoneticPr fontId="3"/>
  </si>
  <si>
    <t>(3)</t>
    <phoneticPr fontId="3"/>
  </si>
  <si>
    <t>(4)</t>
    <phoneticPr fontId="3"/>
  </si>
  <si>
    <t>(5)</t>
    <phoneticPr fontId="3"/>
  </si>
  <si>
    <t>(6)</t>
    <phoneticPr fontId="3"/>
  </si>
  <si>
    <t>(7)</t>
    <phoneticPr fontId="3"/>
  </si>
  <si>
    <t>(8)</t>
    <phoneticPr fontId="3"/>
  </si>
  <si>
    <t>(9)</t>
    <phoneticPr fontId="3"/>
  </si>
  <si>
    <t>有　・　無</t>
    <rPh sb="0" eb="1">
      <t>ア</t>
    </rPh>
    <rPh sb="4" eb="5">
      <t>ナ</t>
    </rPh>
    <phoneticPr fontId="3"/>
  </si>
  <si>
    <t>発電設備容量</t>
    <rPh sb="0" eb="2">
      <t>ハツデン</t>
    </rPh>
    <rPh sb="2" eb="4">
      <t>セツビ</t>
    </rPh>
    <rPh sb="4" eb="6">
      <t>ヨウリョウ</t>
    </rPh>
    <phoneticPr fontId="3"/>
  </si>
  <si>
    <t>パネル設置基礎工法の信頼性</t>
    <rPh sb="3" eb="5">
      <t>セッチ</t>
    </rPh>
    <rPh sb="5" eb="7">
      <t>キソ</t>
    </rPh>
    <rPh sb="7" eb="9">
      <t>コウホウ</t>
    </rPh>
    <rPh sb="10" eb="13">
      <t>シンライセイ</t>
    </rPh>
    <phoneticPr fontId="3"/>
  </si>
  <si>
    <t>FIT活用による太陽光発電設備に係る行政財産使用料提案額</t>
    <rPh sb="3" eb="5">
      <t>カツヨウ</t>
    </rPh>
    <rPh sb="8" eb="10">
      <t>タイヨウ</t>
    </rPh>
    <rPh sb="10" eb="11">
      <t>ヒカリ</t>
    </rPh>
    <rPh sb="11" eb="13">
      <t>ハツデン</t>
    </rPh>
    <rPh sb="13" eb="15">
      <t>セツビ</t>
    </rPh>
    <rPh sb="16" eb="17">
      <t>カカ</t>
    </rPh>
    <rPh sb="18" eb="20">
      <t>ギョウセイ</t>
    </rPh>
    <rPh sb="20" eb="22">
      <t>ザイサン</t>
    </rPh>
    <rPh sb="22" eb="24">
      <t>シヨウ</t>
    </rPh>
    <rPh sb="24" eb="25">
      <t>リョウ</t>
    </rPh>
    <rPh sb="25" eb="27">
      <t>テイアン</t>
    </rPh>
    <rPh sb="27" eb="28">
      <t>ガク</t>
    </rPh>
    <phoneticPr fontId="3"/>
  </si>
  <si>
    <t>*</t>
    <phoneticPr fontId="3"/>
  </si>
  <si>
    <t>（ＬＥＤ照明以外）</t>
    <phoneticPr fontId="3"/>
  </si>
  <si>
    <t>*</t>
    <phoneticPr fontId="3"/>
  </si>
  <si>
    <t>（ＬＥＤ照明）</t>
    <phoneticPr fontId="3"/>
  </si>
  <si>
    <t>ESCO普及啓発にかかる配慮</t>
    <rPh sb="4" eb="6">
      <t>フキュウ</t>
    </rPh>
    <rPh sb="6" eb="8">
      <t>ケイハツ</t>
    </rPh>
    <rPh sb="12" eb="14">
      <t>ハイリョ</t>
    </rPh>
    <phoneticPr fontId="3"/>
  </si>
  <si>
    <t>様式10-2-1</t>
    <phoneticPr fontId="3"/>
  </si>
  <si>
    <t>様式9～15</t>
    <phoneticPr fontId="3"/>
  </si>
  <si>
    <r>
      <t>（本提案総括</t>
    </r>
    <r>
      <rPr>
        <sz val="11"/>
        <rFont val="ＭＳ Ｐゴシック"/>
        <family val="3"/>
        <charset val="128"/>
      </rPr>
      <t>表に記載された内容については、後日公表されることがありますので、ご了承下さい。）</t>
    </r>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3"/>
  </si>
  <si>
    <r>
      <t>CO</t>
    </r>
    <r>
      <rPr>
        <sz val="8"/>
        <rFont val="ＭＳ Ｐゴシック"/>
        <family val="3"/>
        <charset val="128"/>
      </rPr>
      <t>２</t>
    </r>
    <r>
      <rPr>
        <sz val="11"/>
        <rFont val="ＭＳ Ｐゴシック"/>
        <family val="3"/>
        <charset val="128"/>
      </rPr>
      <t>削減率</t>
    </r>
    <rPh sb="5" eb="6">
      <t>リツ</t>
    </rPh>
    <phoneticPr fontId="3"/>
  </si>
  <si>
    <r>
      <t>CO</t>
    </r>
    <r>
      <rPr>
        <sz val="8"/>
        <rFont val="ＭＳ Ｐゴシック"/>
        <family val="3"/>
        <charset val="128"/>
      </rPr>
      <t>２</t>
    </r>
    <r>
      <rPr>
        <sz val="11"/>
        <rFont val="ＭＳ Ｐゴシック"/>
        <family val="3"/>
        <charset val="128"/>
      </rPr>
      <t>削減量</t>
    </r>
    <rPh sb="3" eb="6">
      <t>サクゲンリョウ</t>
    </rPh>
    <phoneticPr fontId="3"/>
  </si>
  <si>
    <t>２．履行期間：</t>
  </si>
  <si>
    <t>*</t>
    <phoneticPr fontId="3"/>
  </si>
  <si>
    <t>所在地*1</t>
    <rPh sb="0" eb="3">
      <t>ショザイチ</t>
    </rPh>
    <phoneticPr fontId="3"/>
  </si>
  <si>
    <t>商号又は名称*2</t>
    <rPh sb="0" eb="2">
      <t>ショウゴウ</t>
    </rPh>
    <rPh sb="2" eb="3">
      <t>マタ</t>
    </rPh>
    <rPh sb="4" eb="6">
      <t>メイショウ</t>
    </rPh>
    <phoneticPr fontId="3"/>
  </si>
  <si>
    <t>電話番号</t>
    <rPh sb="0" eb="2">
      <t>デンワ</t>
    </rPh>
    <rPh sb="2" eb="4">
      <t>バンゴウ</t>
    </rPh>
    <phoneticPr fontId="3"/>
  </si>
  <si>
    <t>　*1：建設業法上の主たる営業所と登記簿上の所在地が異なる場合は、</t>
    <rPh sb="4" eb="7">
      <t>ケンセツギョウ</t>
    </rPh>
    <rPh sb="7" eb="8">
      <t>ホウ</t>
    </rPh>
    <rPh sb="8" eb="9">
      <t>ジョウ</t>
    </rPh>
    <rPh sb="10" eb="11">
      <t>シュ</t>
    </rPh>
    <rPh sb="13" eb="16">
      <t>エイギョウショ</t>
    </rPh>
    <rPh sb="17" eb="20">
      <t>トウキボ</t>
    </rPh>
    <rPh sb="20" eb="21">
      <t>ジョウ</t>
    </rPh>
    <rPh sb="22" eb="25">
      <t>ショザイチ</t>
    </rPh>
    <rPh sb="26" eb="27">
      <t>コト</t>
    </rPh>
    <rPh sb="29" eb="31">
      <t>バアイ</t>
    </rPh>
    <phoneticPr fontId="3"/>
  </si>
  <si>
    <t>　*2：グループで参加の場合は、グループの代表企業名</t>
    <rPh sb="9" eb="11">
      <t>サンカ</t>
    </rPh>
    <rPh sb="12" eb="14">
      <t>バアイ</t>
    </rPh>
    <rPh sb="21" eb="23">
      <t>ダイヒョウ</t>
    </rPh>
    <rPh sb="23" eb="25">
      <t>キギョウ</t>
    </rPh>
    <rPh sb="25" eb="26">
      <t>メイ</t>
    </rPh>
    <phoneticPr fontId="3"/>
  </si>
  <si>
    <t>様式9-1</t>
    <rPh sb="0" eb="2">
      <t>ヨウシキ</t>
    </rPh>
    <phoneticPr fontId="3"/>
  </si>
  <si>
    <t>％</t>
    <phoneticPr fontId="3"/>
  </si>
  <si>
    <t>kg-CO2/年</t>
    <phoneticPr fontId="3"/>
  </si>
  <si>
    <t>円/年</t>
    <phoneticPr fontId="3"/>
  </si>
  <si>
    <t>円/年）</t>
    <phoneticPr fontId="3"/>
  </si>
  <si>
    <t>（　</t>
    <phoneticPr fontId="3"/>
  </si>
  <si>
    <t>円/15年</t>
    <phoneticPr fontId="3"/>
  </si>
  <si>
    <t>　円/15年）</t>
    <phoneticPr fontId="3"/>
  </si>
  <si>
    <t>円/15年）</t>
    <phoneticPr fontId="3"/>
  </si>
  <si>
    <t xml:space="preserve">（ </t>
    <phoneticPr fontId="3"/>
  </si>
  <si>
    <t>（ 　</t>
  </si>
  <si>
    <t>（ 　</t>
    <phoneticPr fontId="3"/>
  </si>
  <si>
    <t>年</t>
    <phoneticPr fontId="3"/>
  </si>
  <si>
    <t>（金利：　</t>
    <phoneticPr fontId="3"/>
  </si>
  <si>
    <t>％）</t>
    <phoneticPr fontId="3"/>
  </si>
  <si>
    <t>（借入先：</t>
    <phoneticPr fontId="3"/>
  </si>
  <si>
    <t>）</t>
    <phoneticPr fontId="3"/>
  </si>
  <si>
    <t>本</t>
    <phoneticPr fontId="3"/>
  </si>
  <si>
    <t>（</t>
    <phoneticPr fontId="3"/>
  </si>
  <si>
    <t>　円/㎡・年(税別））</t>
    <phoneticPr fontId="3"/>
  </si>
  <si>
    <t>（</t>
    <phoneticPr fontId="3"/>
  </si>
  <si>
    <t>ｋW）</t>
    <phoneticPr fontId="3"/>
  </si>
  <si>
    <t>　　　登記簿上の所在地を（）書で上段に記載</t>
    <rPh sb="3" eb="6">
      <t>トウキボ</t>
    </rPh>
    <rPh sb="6" eb="7">
      <t>ジョウ</t>
    </rPh>
    <rPh sb="8" eb="11">
      <t>ショザイチ</t>
    </rPh>
    <rPh sb="14" eb="15">
      <t>カ</t>
    </rPh>
    <rPh sb="16" eb="18">
      <t>ジョウダン</t>
    </rPh>
    <rPh sb="19" eb="21">
      <t>キサイ</t>
    </rPh>
    <phoneticPr fontId="3"/>
  </si>
  <si>
    <t>…</t>
    <phoneticPr fontId="3"/>
  </si>
  <si>
    <t>合計</t>
    <phoneticPr fontId="3"/>
  </si>
  <si>
    <t>…</t>
    <phoneticPr fontId="3"/>
  </si>
  <si>
    <t>契約終了年度</t>
    <rPh sb="0" eb="2">
      <t>ケイヤク</t>
    </rPh>
    <rPh sb="2" eb="4">
      <t>シュウリョウ</t>
    </rPh>
    <rPh sb="4" eb="6">
      <t>ネンド</t>
    </rPh>
    <phoneticPr fontId="3"/>
  </si>
  <si>
    <t>欄は入力不要</t>
    <rPh sb="0" eb="1">
      <t>ラン</t>
    </rPh>
    <rPh sb="2" eb="4">
      <t>ニュウリョク</t>
    </rPh>
    <rPh sb="4" eb="6">
      <t>フヨウ</t>
    </rPh>
    <phoneticPr fontId="3"/>
  </si>
  <si>
    <t>※採択条件が類似の同予算元の補助事業についても記載可</t>
    <phoneticPr fontId="3"/>
  </si>
  <si>
    <t>※地方公共団体の省ｴﾈ事業について記載（なければ民間の省ｴﾈ事業についても記載可）</t>
    <phoneticPr fontId="3"/>
  </si>
  <si>
    <t>　予定する補助事業名称</t>
    <rPh sb="1" eb="3">
      <t>ヨテイ</t>
    </rPh>
    <rPh sb="5" eb="7">
      <t>ホジョ</t>
    </rPh>
    <rPh sb="7" eb="9">
      <t>ジギョウ</t>
    </rPh>
    <rPh sb="9" eb="11">
      <t>メイショウ</t>
    </rPh>
    <phoneticPr fontId="2"/>
  </si>
  <si>
    <t>一次エネルギー換算</t>
    <phoneticPr fontId="3"/>
  </si>
  <si>
    <t>施設名称</t>
    <rPh sb="0" eb="2">
      <t>シセツ</t>
    </rPh>
    <rPh sb="2" eb="4">
      <t>メイショウ</t>
    </rPh>
    <phoneticPr fontId="3"/>
  </si>
  <si>
    <t>補助金対象経費</t>
    <phoneticPr fontId="3"/>
  </si>
  <si>
    <t>■補助金について（全施設）</t>
    <rPh sb="1" eb="4">
      <t>ホジョキン</t>
    </rPh>
    <rPh sb="9" eb="10">
      <t>ゼン</t>
    </rPh>
    <rPh sb="10" eb="12">
      <t>シセツ</t>
    </rPh>
    <phoneticPr fontId="3"/>
  </si>
  <si>
    <t>■補助金について（施設ごと）</t>
    <rPh sb="1" eb="4">
      <t>ホジョキン</t>
    </rPh>
    <rPh sb="9" eb="11">
      <t>シセツ</t>
    </rPh>
    <phoneticPr fontId="3"/>
  </si>
  <si>
    <t>（単位：円）</t>
    <rPh sb="1" eb="3">
      <t>タンイ</t>
    </rPh>
    <rPh sb="4" eb="5">
      <t>エン</t>
    </rPh>
    <phoneticPr fontId="3"/>
  </si>
  <si>
    <t>（単位：円）</t>
    <rPh sb="1" eb="3">
      <t>タンイ</t>
    </rPh>
    <rPh sb="4" eb="5">
      <t>エン</t>
    </rPh>
    <phoneticPr fontId="3"/>
  </si>
  <si>
    <t>単価（円）</t>
    <rPh sb="0" eb="2">
      <t>タンカ</t>
    </rPh>
    <rPh sb="3" eb="4">
      <t>エン</t>
    </rPh>
    <phoneticPr fontId="3"/>
  </si>
  <si>
    <t>○補助事業等の概要（予算、採択条件、近年動向等）、提案理由について</t>
    <rPh sb="1" eb="3">
      <t>ホジョ</t>
    </rPh>
    <rPh sb="3" eb="5">
      <t>ジギョウ</t>
    </rPh>
    <rPh sb="5" eb="6">
      <t>トウ</t>
    </rPh>
    <rPh sb="7" eb="9">
      <t>ガイヨウ</t>
    </rPh>
    <rPh sb="10" eb="12">
      <t>ヨサン</t>
    </rPh>
    <rPh sb="13" eb="15">
      <t>サイタク</t>
    </rPh>
    <rPh sb="15" eb="17">
      <t>ジョウケン</t>
    </rPh>
    <rPh sb="18" eb="20">
      <t>キンネン</t>
    </rPh>
    <rPh sb="20" eb="22">
      <t>ドウコウ</t>
    </rPh>
    <rPh sb="22" eb="23">
      <t>ナド</t>
    </rPh>
    <rPh sb="25" eb="27">
      <t>テイアン</t>
    </rPh>
    <rPh sb="27" eb="29">
      <t>リユウ</t>
    </rPh>
    <phoneticPr fontId="2"/>
  </si>
  <si>
    <t>○補助金見込額、補助対象経費、補助率について</t>
    <rPh sb="1" eb="4">
      <t>ホジョキン</t>
    </rPh>
    <rPh sb="4" eb="6">
      <t>ミコ</t>
    </rPh>
    <rPh sb="6" eb="7">
      <t>ガク</t>
    </rPh>
    <rPh sb="8" eb="10">
      <t>ホジョ</t>
    </rPh>
    <rPh sb="10" eb="12">
      <t>タイショウ</t>
    </rPh>
    <rPh sb="12" eb="14">
      <t>ケイヒ</t>
    </rPh>
    <rPh sb="15" eb="18">
      <t>ホジョリツ</t>
    </rPh>
    <phoneticPr fontId="2"/>
  </si>
  <si>
    <t>○採択可能性を高める為の工夫等</t>
    <rPh sb="1" eb="3">
      <t>サイタク</t>
    </rPh>
    <rPh sb="3" eb="6">
      <t>カノウセイ</t>
    </rPh>
    <rPh sb="7" eb="8">
      <t>タカ</t>
    </rPh>
    <rPh sb="10" eb="11">
      <t>タメ</t>
    </rPh>
    <rPh sb="12" eb="14">
      <t>クフウ</t>
    </rPh>
    <rPh sb="14" eb="15">
      <t>トウ</t>
    </rPh>
    <phoneticPr fontId="2"/>
  </si>
  <si>
    <t>円</t>
    <rPh sb="0" eb="1">
      <t>エン</t>
    </rPh>
    <phoneticPr fontId="3"/>
  </si>
  <si>
    <t>○申請を予定する補助事業について</t>
    <rPh sb="1" eb="3">
      <t>シンセイ</t>
    </rPh>
    <rPh sb="4" eb="6">
      <t>ヨテイ</t>
    </rPh>
    <rPh sb="8" eb="10">
      <t>ホジョ</t>
    </rPh>
    <rPh sb="10" eb="12">
      <t>ジギョウ</t>
    </rPh>
    <phoneticPr fontId="2"/>
  </si>
  <si>
    <t>①－２</t>
    <phoneticPr fontId="3"/>
  </si>
  <si>
    <t>直管形LEDランプ仕様報告書</t>
    <phoneticPr fontId="3"/>
  </si>
  <si>
    <r>
      <t xml:space="preserve">様式9-7におけるＥＳＣＯ利益の設定の妥当性についての記述　（補助金　 </t>
    </r>
    <r>
      <rPr>
        <b/>
        <u/>
        <sz val="16"/>
        <rFont val="ＭＳ Ｐゴシック"/>
        <family val="3"/>
        <charset val="128"/>
      </rPr>
      <t>有 ／ 無</t>
    </r>
    <r>
      <rPr>
        <b/>
        <sz val="16"/>
        <rFont val="ＭＳ Ｐゴシック"/>
        <family val="3"/>
        <charset val="128"/>
      </rPr>
      <t xml:space="preserve"> ）</t>
    </r>
    <rPh sb="0" eb="2">
      <t>ヨウシキ</t>
    </rPh>
    <rPh sb="13" eb="15">
      <t>リエキ</t>
    </rPh>
    <rPh sb="16" eb="18">
      <t>セッテイ</t>
    </rPh>
    <rPh sb="19" eb="22">
      <t>ダトウセイ</t>
    </rPh>
    <rPh sb="27" eb="29">
      <t>キジュツ</t>
    </rPh>
    <phoneticPr fontId="3"/>
  </si>
  <si>
    <r>
      <t xml:space="preserve">費用等積算表（元金相当費用一覧）　　（補助金　 </t>
    </r>
    <r>
      <rPr>
        <b/>
        <u/>
        <sz val="14"/>
        <rFont val="ＭＳ Ｐゴシック"/>
        <family val="3"/>
        <charset val="128"/>
      </rPr>
      <t>有 　／ 無</t>
    </r>
    <r>
      <rPr>
        <b/>
        <sz val="14"/>
        <rFont val="ＭＳ Ｐゴシック"/>
        <family val="3"/>
        <charset val="128"/>
      </rPr>
      <t xml:space="preserve"> )　（消費税込）　</t>
    </r>
    <rPh sb="0" eb="2">
      <t>ヒヨウ</t>
    </rPh>
    <rPh sb="2" eb="3">
      <t>トウ</t>
    </rPh>
    <rPh sb="3" eb="5">
      <t>セキサン</t>
    </rPh>
    <rPh sb="5" eb="6">
      <t>ヒョウ</t>
    </rPh>
    <rPh sb="7" eb="9">
      <t>ガンキン</t>
    </rPh>
    <rPh sb="9" eb="11">
      <t>ソウトウガク</t>
    </rPh>
    <rPh sb="11" eb="13">
      <t>ヒヨウ</t>
    </rPh>
    <rPh sb="13" eb="15">
      <t>イチラン</t>
    </rPh>
    <phoneticPr fontId="3"/>
  </si>
  <si>
    <r>
      <t>1.技術提案基本方針　補助金（</t>
    </r>
    <r>
      <rPr>
        <b/>
        <u/>
        <sz val="14"/>
        <rFont val="ＭＳ Ｐゴシック"/>
        <family val="3"/>
        <charset val="128"/>
      </rPr>
      <t>有／無</t>
    </r>
    <r>
      <rPr>
        <b/>
        <sz val="14"/>
        <rFont val="ＭＳ Ｐゴシック"/>
        <family val="3"/>
        <charset val="128"/>
      </rPr>
      <t>）</t>
    </r>
    <rPh sb="2" eb="3">
      <t>ワザ</t>
    </rPh>
    <rPh sb="3" eb="4">
      <t>ジュツ</t>
    </rPh>
    <rPh sb="4" eb="5">
      <t>ツツミ</t>
    </rPh>
    <rPh sb="5" eb="6">
      <t>アン</t>
    </rPh>
    <rPh sb="6" eb="7">
      <t>モト</t>
    </rPh>
    <rPh sb="7" eb="8">
      <t>ホン</t>
    </rPh>
    <rPh sb="8" eb="9">
      <t>カタ</t>
    </rPh>
    <rPh sb="9" eb="10">
      <t>ハリ</t>
    </rPh>
    <phoneticPr fontId="3"/>
  </si>
  <si>
    <r>
      <t>1.技術提案基本方針　（ＬＥＤ照明への改修について）　補助金（</t>
    </r>
    <r>
      <rPr>
        <u/>
        <sz val="12"/>
        <rFont val="ＭＳ Ｐゴシック"/>
        <family val="3"/>
        <charset val="128"/>
        <scheme val="minor"/>
      </rPr>
      <t>有／無</t>
    </r>
    <r>
      <rPr>
        <sz val="12"/>
        <rFont val="ＭＳ Ｐゴシック"/>
        <family val="3"/>
        <charset val="128"/>
        <scheme val="minor"/>
      </rPr>
      <t>）</t>
    </r>
    <rPh sb="2" eb="3">
      <t>ワザ</t>
    </rPh>
    <rPh sb="3" eb="4">
      <t>ジュツ</t>
    </rPh>
    <rPh sb="4" eb="5">
      <t>ツツミ</t>
    </rPh>
    <rPh sb="5" eb="6">
      <t>アン</t>
    </rPh>
    <rPh sb="6" eb="7">
      <t>モト</t>
    </rPh>
    <rPh sb="7" eb="8">
      <t>ホン</t>
    </rPh>
    <rPh sb="8" eb="9">
      <t>カタ</t>
    </rPh>
    <rPh sb="9" eb="10">
      <t>ハリ</t>
    </rPh>
    <rPh sb="15" eb="17">
      <t>ショウメイ</t>
    </rPh>
    <rPh sb="19" eb="21">
      <t>カイシュウ</t>
    </rPh>
    <phoneticPr fontId="26"/>
  </si>
  <si>
    <t>２．省エネルギー手法</t>
    <phoneticPr fontId="3"/>
  </si>
  <si>
    <t>改修効果の試算</t>
    <phoneticPr fontId="3"/>
  </si>
  <si>
    <t>上記合計金額の内</t>
    <rPh sb="0" eb="2">
      <t>ジョウキ</t>
    </rPh>
    <rPh sb="2" eb="4">
      <t>ゴウケイ</t>
    </rPh>
    <rPh sb="4" eb="6">
      <t>キンガク</t>
    </rPh>
    <rPh sb="7" eb="8">
      <t>ウチ</t>
    </rPh>
    <phoneticPr fontId="3"/>
  </si>
  <si>
    <t>　過去採択実績の有無</t>
    <rPh sb="1" eb="3">
      <t>カコ</t>
    </rPh>
    <rPh sb="3" eb="5">
      <t>サイタク</t>
    </rPh>
    <rPh sb="5" eb="7">
      <t>ジッセキ</t>
    </rPh>
    <rPh sb="8" eb="10">
      <t>ウム</t>
    </rPh>
    <phoneticPr fontId="2"/>
  </si>
  <si>
    <t xml:space="preserve">  申請年度</t>
    <rPh sb="2" eb="4">
      <t>シンセイ</t>
    </rPh>
    <rPh sb="4" eb="6">
      <t>ネンド</t>
    </rPh>
    <phoneticPr fontId="2"/>
  </si>
  <si>
    <t xml:space="preserve">  補助事業名称</t>
    <rPh sb="2" eb="4">
      <t>ホジョ</t>
    </rPh>
    <rPh sb="4" eb="6">
      <t>ジギョウ</t>
    </rPh>
    <rPh sb="6" eb="8">
      <t>メイショウ</t>
    </rPh>
    <phoneticPr fontId="2"/>
  </si>
  <si>
    <t xml:space="preserve">  対象施設</t>
    <rPh sb="2" eb="4">
      <t>タイショウ</t>
    </rPh>
    <rPh sb="4" eb="6">
      <t>シセツ</t>
    </rPh>
    <phoneticPr fontId="3"/>
  </si>
  <si>
    <t xml:space="preserve">  申請者</t>
    <rPh sb="2" eb="5">
      <t>シンセイシャ</t>
    </rPh>
    <phoneticPr fontId="2"/>
  </si>
  <si>
    <t xml:space="preserve">  補助金額</t>
    <rPh sb="2" eb="4">
      <t>ホジョ</t>
    </rPh>
    <rPh sb="4" eb="6">
      <t>キンガク</t>
    </rPh>
    <phoneticPr fontId="2"/>
  </si>
  <si>
    <t xml:space="preserve">  補助率</t>
    <rPh sb="2" eb="5">
      <t>ホジョリツ</t>
    </rPh>
    <phoneticPr fontId="3"/>
  </si>
  <si>
    <t>※採択実績が有る場合、以下記入</t>
    <rPh sb="1" eb="3">
      <t>サイタク</t>
    </rPh>
    <rPh sb="3" eb="5">
      <t>ジッセキ</t>
    </rPh>
    <rPh sb="6" eb="7">
      <t>ア</t>
    </rPh>
    <phoneticPr fontId="3"/>
  </si>
  <si>
    <t>有　　　　　　　・　　　　　　　無</t>
    <rPh sb="0" eb="1">
      <t>アリ</t>
    </rPh>
    <rPh sb="16" eb="17">
      <t>ナ</t>
    </rPh>
    <phoneticPr fontId="3"/>
  </si>
  <si>
    <t>補助金対象外経費</t>
    <phoneticPr fontId="3"/>
  </si>
  <si>
    <t>申請する補助金の補助率</t>
    <rPh sb="0" eb="2">
      <t>シンセイ</t>
    </rPh>
    <rPh sb="4" eb="7">
      <t>ホジョキン</t>
    </rPh>
    <rPh sb="8" eb="11">
      <t>ホジョリツ</t>
    </rPh>
    <phoneticPr fontId="3"/>
  </si>
  <si>
    <t>様式10-1</t>
    <phoneticPr fontId="3"/>
  </si>
  <si>
    <t>　補助金見込額</t>
    <rPh sb="1" eb="4">
      <t>ホジョキン</t>
    </rPh>
    <rPh sb="4" eb="6">
      <t>ミコ</t>
    </rPh>
    <rPh sb="6" eb="7">
      <t>ガク</t>
    </rPh>
    <phoneticPr fontId="3"/>
  </si>
  <si>
    <t>　補助対象経費</t>
    <rPh sb="1" eb="3">
      <t>ホジョ</t>
    </rPh>
    <rPh sb="3" eb="5">
      <t>タイショウ</t>
    </rPh>
    <rPh sb="5" eb="7">
      <t>ケイヒ</t>
    </rPh>
    <phoneticPr fontId="3"/>
  </si>
  <si>
    <t>　補助率</t>
    <rPh sb="1" eb="4">
      <t>ホジョリツ</t>
    </rPh>
    <phoneticPr fontId="3"/>
  </si>
  <si>
    <t>（NO.　　）　</t>
  </si>
  <si>
    <t>・工事完了期限について</t>
    <rPh sb="1" eb="3">
      <t>コウジ</t>
    </rPh>
    <rPh sb="3" eb="5">
      <t>カンリョウ</t>
    </rPh>
    <rPh sb="5" eb="7">
      <t>キゲン</t>
    </rPh>
    <phoneticPr fontId="3"/>
  </si>
  <si>
    <t>○○○○○○○○○○○ESCO事業</t>
    <phoneticPr fontId="3"/>
  </si>
  <si>
    <t>②－３－３</t>
    <phoneticPr fontId="3"/>
  </si>
  <si>
    <t>・品質管理について</t>
    <rPh sb="0" eb="2">
      <t>ヒンシツ</t>
    </rPh>
    <rPh sb="2" eb="3">
      <t>カン</t>
    </rPh>
    <rPh sb="3" eb="5">
      <t>カンリ</t>
    </rPh>
    <phoneticPr fontId="2"/>
  </si>
  <si>
    <t xml:space="preserve">本文
</t>
    <rPh sb="0" eb="2">
      <t>ホンブン</t>
    </rPh>
    <phoneticPr fontId="3"/>
  </si>
  <si>
    <t>（通し番号）</t>
    <rPh sb="1" eb="2">
      <t>トオ</t>
    </rPh>
    <rPh sb="3" eb="5">
      <t>バンゴウ</t>
    </rPh>
    <phoneticPr fontId="3"/>
  </si>
  <si>
    <t>（リストから選択）</t>
  </si>
  <si>
    <t>-</t>
    <phoneticPr fontId="3"/>
  </si>
  <si>
    <t>補助金見込額</t>
    <rPh sb="0" eb="3">
      <t>ホジョキン</t>
    </rPh>
    <rPh sb="3" eb="5">
      <t>ミコミ</t>
    </rPh>
    <rPh sb="5" eb="6">
      <t>ガク</t>
    </rPh>
    <phoneticPr fontId="3"/>
  </si>
  <si>
    <t>所属  　職名</t>
    <rPh sb="0" eb="2">
      <t>ショゾク</t>
    </rPh>
    <rPh sb="5" eb="7">
      <t>ショクメイ</t>
    </rPh>
    <phoneticPr fontId="3"/>
  </si>
  <si>
    <t>・その他アピールポイント（副次効果等）</t>
    <rPh sb="3" eb="4">
      <t>タ</t>
    </rPh>
    <rPh sb="13" eb="15">
      <t>フクジ</t>
    </rPh>
    <rPh sb="15" eb="17">
      <t>コウカ</t>
    </rPh>
    <rPh sb="17" eb="18">
      <t>トウ</t>
    </rPh>
    <phoneticPr fontId="3"/>
  </si>
  <si>
    <t>・本ESCO事業にかかる普及啓発の取り組み</t>
    <rPh sb="1" eb="2">
      <t>ホン</t>
    </rPh>
    <rPh sb="6" eb="8">
      <t>ジギョウ</t>
    </rPh>
    <rPh sb="12" eb="14">
      <t>フキュウ</t>
    </rPh>
    <rPh sb="14" eb="16">
      <t>ケイハツ</t>
    </rPh>
    <rPh sb="17" eb="18">
      <t>ト</t>
    </rPh>
    <rPh sb="19" eb="20">
      <t>ク</t>
    </rPh>
    <phoneticPr fontId="3"/>
  </si>
  <si>
    <t>消費電力[W]
（別置形電源の場合、電源部消費電力も別途記載）</t>
    <rPh sb="0" eb="2">
      <t>ショウヒ</t>
    </rPh>
    <rPh sb="2" eb="4">
      <t>デンリョク</t>
    </rPh>
    <rPh sb="9" eb="10">
      <t>ベツ</t>
    </rPh>
    <rPh sb="10" eb="11">
      <t>オ</t>
    </rPh>
    <rPh sb="11" eb="12">
      <t>ガタ</t>
    </rPh>
    <rPh sb="12" eb="14">
      <t>デンゲン</t>
    </rPh>
    <rPh sb="15" eb="17">
      <t>バアイ</t>
    </rPh>
    <rPh sb="18" eb="20">
      <t>デンゲン</t>
    </rPh>
    <rPh sb="20" eb="21">
      <t>ブ</t>
    </rPh>
    <rPh sb="21" eb="23">
      <t>ショウヒ</t>
    </rPh>
    <rPh sb="23" eb="25">
      <t>デンリョク</t>
    </rPh>
    <rPh sb="26" eb="28">
      <t>ベット</t>
    </rPh>
    <rPh sb="28" eb="30">
      <t>キサイ</t>
    </rPh>
    <phoneticPr fontId="3"/>
  </si>
  <si>
    <t>リップル率
（JEL801:2010「9. 制御装置の要求事項」に定めるもの）</t>
    <rPh sb="33" eb="34">
      <t>サダ</t>
    </rPh>
    <phoneticPr fontId="3"/>
  </si>
  <si>
    <t>ランプ配光は、下方立体角120°の範囲に70%を超えて
光束を集中させないこと。
（JEL801:2010「6. ランプの性能要求事項」に定めるもの）</t>
    <rPh sb="3" eb="4">
      <t>ハイ</t>
    </rPh>
    <rPh sb="4" eb="5">
      <t>コウ</t>
    </rPh>
    <rPh sb="7" eb="9">
      <t>カホウ</t>
    </rPh>
    <rPh sb="9" eb="11">
      <t>リッタイ</t>
    </rPh>
    <rPh sb="11" eb="12">
      <t>カク</t>
    </rPh>
    <rPh sb="17" eb="19">
      <t>ハンイ</t>
    </rPh>
    <rPh sb="24" eb="25">
      <t>コ</t>
    </rPh>
    <rPh sb="28" eb="29">
      <t>コウ</t>
    </rPh>
    <rPh sb="29" eb="30">
      <t>ソク</t>
    </rPh>
    <rPh sb="31" eb="33">
      <t>シュウチュウ</t>
    </rPh>
    <rPh sb="61" eb="63">
      <t>セイノウ</t>
    </rPh>
    <rPh sb="63" eb="65">
      <t>ヨウキュウ</t>
    </rPh>
    <rPh sb="65" eb="67">
      <t>ジコウ</t>
    </rPh>
    <phoneticPr fontId="3"/>
  </si>
  <si>
    <t>絶縁抵抗及び耐電圧はクラス１に準拠すること。
（JIS C 8105-1「第10章　絶縁抵抗、耐電圧、接触電流及び
保護電流導体　10.2絶縁抵抗及び耐電圧」に定めるもの）</t>
    <rPh sb="0" eb="2">
      <t>ゼツエン</t>
    </rPh>
    <rPh sb="2" eb="4">
      <t>テイコウ</t>
    </rPh>
    <rPh sb="4" eb="5">
      <t>オヨ</t>
    </rPh>
    <rPh sb="6" eb="7">
      <t>タイ</t>
    </rPh>
    <rPh sb="7" eb="9">
      <t>デンアツ</t>
    </rPh>
    <rPh sb="15" eb="17">
      <t>ジュンキョ</t>
    </rPh>
    <rPh sb="80" eb="81">
      <t>サダ</t>
    </rPh>
    <phoneticPr fontId="3"/>
  </si>
  <si>
    <t>電磁波雑音は、国際無線障害特別委員会CISPR15で定める
「蛍光ランプを使用する蛍光灯器具」の基準を満たすこと。</t>
    <rPh sb="0" eb="3">
      <t>デンジハ</t>
    </rPh>
    <rPh sb="3" eb="5">
      <t>ザツオン</t>
    </rPh>
    <phoneticPr fontId="3"/>
  </si>
  <si>
    <r>
      <t>LED照明官庁納入実績</t>
    </r>
    <r>
      <rPr>
        <sz val="11"/>
        <rFont val="ＭＳ Ｐゴシック"/>
        <family val="3"/>
        <charset val="128"/>
      </rPr>
      <t>の任意報告
（ここで言う官庁には、地方行政法人、地方独立行政法人、
国立大学法人、公立大学法人を含むものとする。）</t>
    </r>
    <rPh sb="3" eb="5">
      <t>ショウメイ</t>
    </rPh>
    <rPh sb="5" eb="7">
      <t>カンチョウ</t>
    </rPh>
    <rPh sb="7" eb="9">
      <t>ノウニュウ</t>
    </rPh>
    <rPh sb="9" eb="11">
      <t>ジッセキ</t>
    </rPh>
    <rPh sb="12" eb="14">
      <t>ニンイ</t>
    </rPh>
    <rPh sb="14" eb="16">
      <t>ホウコク</t>
    </rPh>
    <rPh sb="21" eb="22">
      <t>イ</t>
    </rPh>
    <rPh sb="23" eb="25">
      <t>カンチョウ</t>
    </rPh>
    <rPh sb="28" eb="30">
      <t>チホウ</t>
    </rPh>
    <rPh sb="30" eb="32">
      <t>ギョウセイ</t>
    </rPh>
    <rPh sb="32" eb="34">
      <t>ホウジン</t>
    </rPh>
    <rPh sb="35" eb="37">
      <t>チホウ</t>
    </rPh>
    <rPh sb="37" eb="39">
      <t>ドクリツ</t>
    </rPh>
    <rPh sb="39" eb="41">
      <t>ギョウセイ</t>
    </rPh>
    <rPh sb="41" eb="43">
      <t>ホウジン</t>
    </rPh>
    <rPh sb="45" eb="47">
      <t>コクリツ</t>
    </rPh>
    <rPh sb="47" eb="49">
      <t>ダイガク</t>
    </rPh>
    <rPh sb="49" eb="51">
      <t>ホウジン</t>
    </rPh>
    <rPh sb="52" eb="54">
      <t>コウリツ</t>
    </rPh>
    <rPh sb="54" eb="56">
      <t>ダイガク</t>
    </rPh>
    <rPh sb="56" eb="58">
      <t>ホウジン</t>
    </rPh>
    <rPh sb="59" eb="60">
      <t>フク</t>
    </rPh>
    <phoneticPr fontId="3"/>
  </si>
  <si>
    <t>ランプ本体は、周囲温度差50K（絶対温度）における熱収縮変化は±2.0mm以下であり、自重によるたわみは中央部で
10mm以下とする基準を満たすこと。
（JEL801:2010「5. ランプの安全性要求事項」に定めるもの）</t>
    <rPh sb="3" eb="5">
      <t>ホンタイ</t>
    </rPh>
    <rPh sb="96" eb="99">
      <t>アンゼンセイ</t>
    </rPh>
    <phoneticPr fontId="3"/>
  </si>
  <si>
    <t>様式10-4</t>
    <rPh sb="0" eb="2">
      <t>ヨウシキ</t>
    </rPh>
    <phoneticPr fontId="3"/>
  </si>
  <si>
    <t>様式10-4</t>
    <phoneticPr fontId="3"/>
  </si>
  <si>
    <t>様式10-3-1</t>
    <phoneticPr fontId="3"/>
  </si>
  <si>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3"/>
  </si>
  <si>
    <t>　　ただし、A4版３枚以内で、簡潔にまとめること。</t>
    <phoneticPr fontId="3"/>
  </si>
  <si>
    <t>平成　　年　　月　　日～平成　　年　　月　　日</t>
    <rPh sb="0" eb="2">
      <t>ヘイセイ</t>
    </rPh>
    <phoneticPr fontId="3"/>
  </si>
  <si>
    <t>平成　　年　　月　　日</t>
    <rPh sb="0" eb="2">
      <t>ヘイセイ</t>
    </rPh>
    <rPh sb="4" eb="5">
      <t>ネン</t>
    </rPh>
    <rPh sb="7" eb="8">
      <t>ガツ</t>
    </rPh>
    <rPh sb="10" eb="11">
      <t>ニチ</t>
    </rPh>
    <phoneticPr fontId="3"/>
  </si>
  <si>
    <t>提案書（Ａ４版）の体裁</t>
    <rPh sb="0" eb="2">
      <t>テイアン</t>
    </rPh>
    <rPh sb="2" eb="3">
      <t>ショ</t>
    </rPh>
    <rPh sb="6" eb="7">
      <t>バン</t>
    </rPh>
    <rPh sb="9" eb="11">
      <t>テイサイ</t>
    </rPh>
    <phoneticPr fontId="3"/>
  </si>
  <si>
    <t>様式8-2</t>
    <rPh sb="0" eb="2">
      <t>ヨウシキ</t>
    </rPh>
    <phoneticPr fontId="3"/>
  </si>
  <si>
    <t>様式8-1</t>
    <rPh sb="0" eb="2">
      <t>ヨウシキ</t>
    </rPh>
    <phoneticPr fontId="3"/>
  </si>
  <si>
    <r>
      <t>直接工事費　（種目別内訳書）　（補助金　</t>
    </r>
    <r>
      <rPr>
        <u/>
        <sz val="11"/>
        <rFont val="ＭＳ Ｐゴシック"/>
        <family val="3"/>
        <charset val="128"/>
      </rPr>
      <t xml:space="preserve"> 有 　／ 無</t>
    </r>
    <r>
      <rPr>
        <sz val="11"/>
        <rFont val="ＭＳ Ｐゴシック"/>
        <family val="3"/>
        <charset val="128"/>
      </rPr>
      <t xml:space="preserve"> )</t>
    </r>
    <rPh sb="0" eb="2">
      <t>チョクセツ</t>
    </rPh>
    <rPh sb="2" eb="5">
      <t>コウジヒ</t>
    </rPh>
    <rPh sb="7" eb="10">
      <t>シュモクベツ</t>
    </rPh>
    <rPh sb="10" eb="13">
      <t>ウチワケショ</t>
    </rPh>
    <phoneticPr fontId="3"/>
  </si>
  <si>
    <r>
      <t xml:space="preserve">直接工事費　（中科目別内訳書）　（補助金　 </t>
    </r>
    <r>
      <rPr>
        <u/>
        <sz val="11"/>
        <rFont val="ＭＳ Ｐゴシック"/>
        <family val="3"/>
        <charset val="128"/>
      </rPr>
      <t>有 　／ 無</t>
    </r>
    <r>
      <rPr>
        <sz val="11"/>
        <rFont val="ＭＳ Ｐゴシック"/>
        <family val="3"/>
        <charset val="128"/>
      </rPr>
      <t xml:space="preserve"> )</t>
    </r>
    <rPh sb="7" eb="8">
      <t>ナカ</t>
    </rPh>
    <rPh sb="8" eb="9">
      <t>カ</t>
    </rPh>
    <phoneticPr fontId="3"/>
  </si>
  <si>
    <r>
      <t xml:space="preserve">直接工事費　（内訳明細書）　（補助金　 </t>
    </r>
    <r>
      <rPr>
        <u/>
        <sz val="11"/>
        <rFont val="ＭＳ Ｐゴシック"/>
        <family val="3"/>
        <charset val="128"/>
      </rPr>
      <t>有 　／ 無</t>
    </r>
    <r>
      <rPr>
        <sz val="11"/>
        <rFont val="ＭＳ Ｐゴシック"/>
        <family val="3"/>
        <charset val="128"/>
      </rPr>
      <t xml:space="preserve"> )</t>
    </r>
    <rPh sb="0" eb="2">
      <t>チョクセツ</t>
    </rPh>
    <rPh sb="2" eb="5">
      <t>コウジヒ</t>
    </rPh>
    <rPh sb="7" eb="9">
      <t>ウチワケ</t>
    </rPh>
    <rPh sb="9" eb="12">
      <t>メイサイショ</t>
    </rPh>
    <phoneticPr fontId="3"/>
  </si>
  <si>
    <r>
      <t xml:space="preserve">補助金　（ </t>
    </r>
    <r>
      <rPr>
        <b/>
        <u/>
        <sz val="16"/>
        <rFont val="ＭＳ Ｐゴシック"/>
        <family val="3"/>
        <charset val="128"/>
      </rPr>
      <t>有 ／ 無</t>
    </r>
    <r>
      <rPr>
        <b/>
        <sz val="16"/>
        <rFont val="ＭＳ Ｐゴシック"/>
        <family val="3"/>
        <charset val="128"/>
      </rPr>
      <t xml:space="preserve"> ）</t>
    </r>
    <rPh sb="0" eb="3">
      <t>ホジョキン</t>
    </rPh>
    <rPh sb="6" eb="7">
      <t>アリ</t>
    </rPh>
    <rPh sb="10" eb="11">
      <t>ナ</t>
    </rPh>
    <phoneticPr fontId="3"/>
  </si>
  <si>
    <r>
      <t xml:space="preserve">1.技術提案基本方針　補助金（ </t>
    </r>
    <r>
      <rPr>
        <b/>
        <u/>
        <sz val="16"/>
        <rFont val="ＭＳ Ｐゴシック"/>
        <family val="3"/>
        <charset val="128"/>
      </rPr>
      <t>有 ／ 無</t>
    </r>
    <r>
      <rPr>
        <b/>
        <sz val="16"/>
        <rFont val="ＭＳ Ｐゴシック"/>
        <family val="3"/>
        <charset val="128"/>
      </rPr>
      <t xml:space="preserve"> ）</t>
    </r>
    <rPh sb="2" eb="3">
      <t>ワザ</t>
    </rPh>
    <rPh sb="3" eb="4">
      <t>ジュツ</t>
    </rPh>
    <rPh sb="4" eb="5">
      <t>ツツミ</t>
    </rPh>
    <rPh sb="5" eb="6">
      <t>アン</t>
    </rPh>
    <rPh sb="6" eb="7">
      <t>モト</t>
    </rPh>
    <rPh sb="7" eb="8">
      <t>ホン</t>
    </rPh>
    <rPh sb="8" eb="9">
      <t>カタ</t>
    </rPh>
    <rPh sb="9" eb="10">
      <t>ハリ</t>
    </rPh>
    <phoneticPr fontId="3"/>
  </si>
  <si>
    <t>（ 地方公共団体 ・ 民間 ）</t>
    <rPh sb="2" eb="4">
      <t>チホウ</t>
    </rPh>
    <rPh sb="4" eb="6">
      <t>コウキョウ</t>
    </rPh>
    <rPh sb="6" eb="8">
      <t>ダンタイ</t>
    </rPh>
    <rPh sb="11" eb="13">
      <t>ミンカン</t>
    </rPh>
    <phoneticPr fontId="2"/>
  </si>
  <si>
    <r>
      <t>1.　技術提案基本方針　補助金（</t>
    </r>
    <r>
      <rPr>
        <b/>
        <u/>
        <sz val="14"/>
        <rFont val="ＭＳ Ｐゴシック"/>
        <family val="3"/>
        <charset val="128"/>
      </rPr>
      <t>有／無</t>
    </r>
    <r>
      <rPr>
        <b/>
        <sz val="14"/>
        <rFont val="ＭＳ Ｐゴシック"/>
        <family val="3"/>
        <charset val="128"/>
      </rPr>
      <t>）</t>
    </r>
    <rPh sb="3" eb="4">
      <t>ワザ</t>
    </rPh>
    <rPh sb="4" eb="5">
      <t>ジュツ</t>
    </rPh>
    <rPh sb="5" eb="7">
      <t>テイアン</t>
    </rPh>
    <rPh sb="7" eb="8">
      <t>モト</t>
    </rPh>
    <rPh sb="8" eb="9">
      <t>ホン</t>
    </rPh>
    <rPh sb="9" eb="10">
      <t>カタ</t>
    </rPh>
    <rPh sb="10" eb="11">
      <t>ハリ</t>
    </rPh>
    <phoneticPr fontId="3"/>
  </si>
  <si>
    <t>②－２－６</t>
    <phoneticPr fontId="3"/>
  </si>
  <si>
    <t>②－２－５</t>
    <phoneticPr fontId="3"/>
  </si>
  <si>
    <r>
      <rPr>
        <b/>
        <sz val="16"/>
        <rFont val="ＭＳ Ｐゴシック"/>
        <family val="3"/>
        <charset val="128"/>
      </rPr>
      <t>再生可能エネルギー設備に係る省エネルギー手法（</t>
    </r>
    <r>
      <rPr>
        <b/>
        <u/>
        <sz val="16"/>
        <rFont val="ＭＳ Ｐゴシック"/>
        <family val="3"/>
        <charset val="128"/>
      </rPr>
      <t>NO.　　</t>
    </r>
    <r>
      <rPr>
        <b/>
        <sz val="16"/>
        <rFont val="ＭＳ Ｐゴシック"/>
        <family val="3"/>
        <charset val="128"/>
      </rPr>
      <t>）</t>
    </r>
    <r>
      <rPr>
        <u/>
        <sz val="16"/>
        <rFont val="ＭＳ Ｐゴシック"/>
        <family val="3"/>
        <charset val="128"/>
      </rPr>
      <t>　　　</t>
    </r>
    <phoneticPr fontId="3"/>
  </si>
  <si>
    <r>
      <t xml:space="preserve">余剰電力量
</t>
    </r>
    <r>
      <rPr>
        <sz val="9"/>
        <rFont val="ＭＳ Ｐゴシック"/>
        <family val="3"/>
        <charset val="128"/>
      </rPr>
      <t>（売電量:kWh)</t>
    </r>
    <rPh sb="0" eb="2">
      <t>ヨジョウ</t>
    </rPh>
    <rPh sb="2" eb="4">
      <t>デンリョク</t>
    </rPh>
    <rPh sb="4" eb="5">
      <t>リョウ</t>
    </rPh>
    <rPh sb="7" eb="9">
      <t>バイデン</t>
    </rPh>
    <rPh sb="9" eb="10">
      <t>リョウ</t>
    </rPh>
    <phoneticPr fontId="3"/>
  </si>
  <si>
    <r>
      <rPr>
        <sz val="11"/>
        <rFont val="ＭＳ Ｐゴシック"/>
        <family val="3"/>
        <charset val="128"/>
      </rPr>
      <t>売電単価</t>
    </r>
    <r>
      <rPr>
        <sz val="9"/>
        <rFont val="ＭＳ Ｐゴシック"/>
        <family val="3"/>
        <charset val="128"/>
      </rPr>
      <t xml:space="preserve">
(円/kWh(税込))</t>
    </r>
    <rPh sb="0" eb="1">
      <t>ウ</t>
    </rPh>
    <rPh sb="1" eb="2">
      <t>デン</t>
    </rPh>
    <rPh sb="2" eb="4">
      <t>タンカ</t>
    </rPh>
    <rPh sb="6" eb="7">
      <t>エン</t>
    </rPh>
    <rPh sb="12" eb="14">
      <t>ゼイコ</t>
    </rPh>
    <phoneticPr fontId="3"/>
  </si>
  <si>
    <t>②－３－１</t>
    <phoneticPr fontId="3"/>
  </si>
  <si>
    <t>②－３－２</t>
    <phoneticPr fontId="3"/>
  </si>
  <si>
    <t>①－１</t>
    <phoneticPr fontId="3"/>
  </si>
  <si>
    <t>　 (</t>
    <phoneticPr fontId="3"/>
  </si>
  <si>
    <t>)</t>
    <phoneticPr fontId="3"/>
  </si>
  <si>
    <t>　　（保険料）</t>
    <rPh sb="3" eb="6">
      <t>ホケンリョウ</t>
    </rPh>
    <phoneticPr fontId="3"/>
  </si>
  <si>
    <t>（</t>
    <phoneticPr fontId="3"/>
  </si>
  <si>
    <t>）</t>
    <phoneticPr fontId="3"/>
  </si>
  <si>
    <t>保険料</t>
    <rPh sb="0" eb="3">
      <t>ホケンリョウ</t>
    </rPh>
    <phoneticPr fontId="3"/>
  </si>
  <si>
    <t>その他</t>
    <rPh sb="2" eb="3">
      <t>タ</t>
    </rPh>
    <phoneticPr fontId="3"/>
  </si>
  <si>
    <t>　　（その他）</t>
    <rPh sb="5" eb="6">
      <t>タ</t>
    </rPh>
    <phoneticPr fontId="3"/>
  </si>
  <si>
    <t>…</t>
    <phoneticPr fontId="3"/>
  </si>
  <si>
    <t xml:space="preserve"> ： 様式9-6 「計測・県消費」 より自動転記</t>
    <phoneticPr fontId="3"/>
  </si>
  <si>
    <t xml:space="preserve"> ： 様式9-6 「設計・工事費償還分」 より自動転記</t>
    <phoneticPr fontId="3"/>
  </si>
  <si>
    <t xml:space="preserve"> ： 様式9-6 「維持管理費」 より自動転記</t>
    <phoneticPr fontId="3"/>
  </si>
  <si>
    <t xml:space="preserve"> ： 様式9-6 「運転管理費」 より自動転記</t>
    <phoneticPr fontId="3"/>
  </si>
  <si>
    <t xml:space="preserve"> ： 様式9-6 「固定資産税」 より自動転記</t>
    <phoneticPr fontId="3"/>
  </si>
  <si>
    <t xml:space="preserve"> ： 様式9-6 「法人税」 より自動転記</t>
    <phoneticPr fontId="3"/>
  </si>
  <si>
    <t xml:space="preserve"> ： 様式9-6 「行政財産使用料」 より自動転記</t>
    <phoneticPr fontId="3"/>
  </si>
  <si>
    <t xml:space="preserve"> ： 様式9-6 「保険料」 より自動転記</t>
    <phoneticPr fontId="3"/>
  </si>
  <si>
    <t xml:space="preserve"> ： 様式9-6 「その他」 より自動転記</t>
    <phoneticPr fontId="3"/>
  </si>
  <si>
    <t>　  【様式9-6】と【様式9-7】の整合性確認　（印刷不要）</t>
    <rPh sb="4" eb="6">
      <t>ヨウシキ</t>
    </rPh>
    <rPh sb="12" eb="14">
      <t>ヨウシキ</t>
    </rPh>
    <rPh sb="19" eb="22">
      <t>セイゴウセイ</t>
    </rPh>
    <rPh sb="22" eb="24">
      <t>カクニン</t>
    </rPh>
    <rPh sb="26" eb="28">
      <t>インサツ</t>
    </rPh>
    <rPh sb="28" eb="30">
      <t>フヨウ</t>
    </rPh>
    <phoneticPr fontId="3"/>
  </si>
  <si>
    <t>0年目</t>
    <rPh sb="1" eb="3">
      <t>ネンメ</t>
    </rPh>
    <phoneticPr fontId="3"/>
  </si>
  <si>
    <t>1年目</t>
    <rPh sb="1" eb="3">
      <t>ネンメ</t>
    </rPh>
    <phoneticPr fontId="3"/>
  </si>
  <si>
    <t>2年目</t>
    <rPh sb="1" eb="3">
      <t>ネンメ</t>
    </rPh>
    <phoneticPr fontId="3"/>
  </si>
  <si>
    <t>ESCO契約終了年度</t>
    <phoneticPr fontId="3"/>
  </si>
  <si>
    <t>-</t>
    <phoneticPr fontId="3"/>
  </si>
  <si>
    <t>欄は様式9-7から転記</t>
    <rPh sb="0" eb="1">
      <t>ラン</t>
    </rPh>
    <rPh sb="2" eb="4">
      <t>ヨウシキ</t>
    </rPh>
    <rPh sb="9" eb="11">
      <t>テンキ</t>
    </rPh>
    <phoneticPr fontId="3"/>
  </si>
  <si>
    <t>-</t>
    <phoneticPr fontId="3"/>
  </si>
  <si>
    <t>電気（昼間）</t>
    <phoneticPr fontId="3"/>
  </si>
  <si>
    <t>電気（夜間）</t>
    <phoneticPr fontId="3"/>
  </si>
  <si>
    <t>-</t>
    <phoneticPr fontId="3"/>
  </si>
  <si>
    <t>ピーク
対策
効果率</t>
    <rPh sb="4" eb="6">
      <t>タイサク</t>
    </rPh>
    <rPh sb="7" eb="9">
      <t>コウカ</t>
    </rPh>
    <rPh sb="9" eb="10">
      <t>リツ</t>
    </rPh>
    <phoneticPr fontId="3"/>
  </si>
  <si>
    <t>■換算係数</t>
  </si>
  <si>
    <t xml:space="preserve"> 電気（昼間）</t>
    <phoneticPr fontId="3"/>
  </si>
  <si>
    <t xml:space="preserve"> 電気（夜間）</t>
    <phoneticPr fontId="3"/>
  </si>
  <si>
    <t xml:space="preserve"> ガス（13Ａ）</t>
    <phoneticPr fontId="3"/>
  </si>
  <si>
    <t xml:space="preserve"> 上水</t>
    <phoneticPr fontId="3"/>
  </si>
  <si>
    <t xml:space="preserve"> 下水</t>
    <phoneticPr fontId="3"/>
  </si>
  <si>
    <t xml:space="preserve"> 重油Ａ</t>
    <phoneticPr fontId="3"/>
  </si>
  <si>
    <t xml:space="preserve"> 灯油</t>
    <phoneticPr fontId="3"/>
  </si>
  <si>
    <r>
      <t>CO</t>
    </r>
    <r>
      <rPr>
        <sz val="9"/>
        <rFont val="ＭＳ Ｐゴシック"/>
        <family val="3"/>
        <charset val="128"/>
      </rPr>
      <t>2</t>
    </r>
    <r>
      <rPr>
        <sz val="8"/>
        <rFont val="ＭＳ Ｐゴシック"/>
        <family val="3"/>
        <charset val="128"/>
      </rPr>
      <t xml:space="preserve">
</t>
    </r>
    <r>
      <rPr>
        <sz val="12"/>
        <rFont val="ＭＳ Ｐゴシック"/>
        <family val="3"/>
        <charset val="128"/>
      </rPr>
      <t>削減率</t>
    </r>
    <rPh sb="4" eb="6">
      <t>サクゲン</t>
    </rPh>
    <rPh sb="6" eb="7">
      <t>リツ</t>
    </rPh>
    <phoneticPr fontId="3"/>
  </si>
  <si>
    <t>単純
回収年数</t>
    <phoneticPr fontId="3"/>
  </si>
  <si>
    <t>重油Ａ</t>
    <rPh sb="0" eb="2">
      <t>ジュウユ</t>
    </rPh>
    <phoneticPr fontId="3"/>
  </si>
  <si>
    <t>灯油</t>
    <rPh sb="0" eb="2">
      <t>トウユ</t>
    </rPh>
    <phoneticPr fontId="3"/>
  </si>
  <si>
    <t xml:space="preserve"> 光熱水費 [円/年]</t>
    <rPh sb="1" eb="3">
      <t>コウネツ</t>
    </rPh>
    <rPh sb="3" eb="4">
      <t>スイ</t>
    </rPh>
    <rPh sb="4" eb="5">
      <t>ヒ</t>
    </rPh>
    <rPh sb="7" eb="8">
      <t>エン</t>
    </rPh>
    <rPh sb="9" eb="10">
      <t>トシ</t>
    </rPh>
    <phoneticPr fontId="3"/>
  </si>
  <si>
    <t xml:space="preserve"> 一次エネルギー消費量 [MJ/年]</t>
    <rPh sb="1" eb="3">
      <t>イチジ</t>
    </rPh>
    <rPh sb="8" eb="11">
      <t>ショウヒリョウ</t>
    </rPh>
    <rPh sb="16" eb="17">
      <t>ネン</t>
    </rPh>
    <phoneticPr fontId="3"/>
  </si>
  <si>
    <t>ガス</t>
    <phoneticPr fontId="3"/>
  </si>
  <si>
    <t>GJ/kl</t>
    <phoneticPr fontId="3"/>
  </si>
  <si>
    <t>■指定熱源機器更新による機器点検費削減額</t>
    <rPh sb="1" eb="3">
      <t>シテイ</t>
    </rPh>
    <rPh sb="3" eb="5">
      <t>ネツゲン</t>
    </rPh>
    <rPh sb="5" eb="6">
      <t>キ</t>
    </rPh>
    <rPh sb="6" eb="7">
      <t>キ</t>
    </rPh>
    <rPh sb="7" eb="9">
      <t>コウシン</t>
    </rPh>
    <rPh sb="12" eb="13">
      <t>キ</t>
    </rPh>
    <rPh sb="13" eb="14">
      <t>キ</t>
    </rPh>
    <rPh sb="14" eb="16">
      <t>テンケン</t>
    </rPh>
    <rPh sb="16" eb="17">
      <t>ヒ</t>
    </rPh>
    <rPh sb="17" eb="19">
      <t>サクゲン</t>
    </rPh>
    <rPh sb="19" eb="20">
      <t>ガク</t>
    </rPh>
    <phoneticPr fontId="3"/>
  </si>
  <si>
    <t xml:space="preserve"> 機器点検費削減額 [千円/年]</t>
    <rPh sb="1" eb="3">
      <t>キキ</t>
    </rPh>
    <rPh sb="3" eb="5">
      <t>テンケン</t>
    </rPh>
    <rPh sb="5" eb="6">
      <t>ヒ</t>
    </rPh>
    <rPh sb="6" eb="8">
      <t>サクゲン</t>
    </rPh>
    <rPh sb="8" eb="9">
      <t>ガク</t>
    </rPh>
    <rPh sb="11" eb="12">
      <t>セン</t>
    </rPh>
    <phoneticPr fontId="3"/>
  </si>
  <si>
    <t>３．改修効果の試算（補助金　有／無）（金額は消費税込み）</t>
    <phoneticPr fontId="3"/>
  </si>
  <si>
    <t>②－４</t>
    <phoneticPr fontId="3"/>
  </si>
  <si>
    <t>様式10-4</t>
    <phoneticPr fontId="3"/>
  </si>
  <si>
    <t xml:space="preserve"> ①光熱水費削減予定額 [円/年]</t>
    <rPh sb="2" eb="4">
      <t>コウネツ</t>
    </rPh>
    <rPh sb="4" eb="5">
      <t>スイ</t>
    </rPh>
    <rPh sb="5" eb="6">
      <t>ヒ</t>
    </rPh>
    <rPh sb="6" eb="8">
      <t>サクゲン</t>
    </rPh>
    <rPh sb="8" eb="10">
      <t>ヨテイ</t>
    </rPh>
    <rPh sb="10" eb="11">
      <t>ガク</t>
    </rPh>
    <phoneticPr fontId="3"/>
  </si>
  <si>
    <t xml:space="preserve"> ②機器点検費削減予定額 [円/年]</t>
    <rPh sb="2" eb="4">
      <t>キキ</t>
    </rPh>
    <rPh sb="4" eb="6">
      <t>テンケン</t>
    </rPh>
    <rPh sb="6" eb="7">
      <t>ヒ</t>
    </rPh>
    <rPh sb="7" eb="9">
      <t>サクゲン</t>
    </rPh>
    <rPh sb="9" eb="11">
      <t>ヨテイ</t>
    </rPh>
    <rPh sb="11" eb="12">
      <t>ガク</t>
    </rPh>
    <phoneticPr fontId="3"/>
  </si>
  <si>
    <t xml:space="preserve"> ③削減予定額 [円/年]　（①＋②）</t>
    <rPh sb="2" eb="4">
      <t>サクゲン</t>
    </rPh>
    <rPh sb="4" eb="6">
      <t>ヨテイ</t>
    </rPh>
    <rPh sb="6" eb="7">
      <t>ガク</t>
    </rPh>
    <phoneticPr fontId="3"/>
  </si>
  <si>
    <t xml:space="preserve"> ④削減保証率 [％]　（⑤／③）</t>
    <rPh sb="2" eb="4">
      <t>サクゲン</t>
    </rPh>
    <rPh sb="4" eb="6">
      <t>ホショウ</t>
    </rPh>
    <rPh sb="6" eb="7">
      <t>リツ</t>
    </rPh>
    <phoneticPr fontId="3"/>
  </si>
  <si>
    <t xml:space="preserve"> ⑤削減保証基準額 [円/年]　（③×④）</t>
    <rPh sb="2" eb="4">
      <t>サクゲン</t>
    </rPh>
    <rPh sb="4" eb="6">
      <t>ホショウ</t>
    </rPh>
    <rPh sb="6" eb="8">
      <t>キジュン</t>
    </rPh>
    <rPh sb="8" eb="9">
      <t>ガク</t>
    </rPh>
    <rPh sb="11" eb="12">
      <t>エン</t>
    </rPh>
    <rPh sb="13" eb="14">
      <t>トシ</t>
    </rPh>
    <phoneticPr fontId="3"/>
  </si>
  <si>
    <t xml:space="preserve"> ⑥ESCOサービス料 [円/年]　</t>
    <rPh sb="10" eb="11">
      <t>リョウ</t>
    </rPh>
    <phoneticPr fontId="3"/>
  </si>
  <si>
    <t xml:space="preserve"> ⑦最低保証基準額 [円/年]　（⑤－⑥）</t>
    <rPh sb="2" eb="4">
      <t>サイテイ</t>
    </rPh>
    <rPh sb="4" eb="6">
      <t>ホショウ</t>
    </rPh>
    <rPh sb="6" eb="8">
      <t>キジュン</t>
    </rPh>
    <rPh sb="8" eb="9">
      <t>ガク</t>
    </rPh>
    <rPh sb="11" eb="12">
      <t>エン</t>
    </rPh>
    <rPh sb="13" eb="14">
      <t>トシ</t>
    </rPh>
    <phoneticPr fontId="3"/>
  </si>
  <si>
    <t>■光熱水費等削減保証</t>
    <phoneticPr fontId="3"/>
  </si>
  <si>
    <t>様式10-2-7～9
様式10-3-1</t>
    <rPh sb="0" eb="2">
      <t>ヨウシキ</t>
    </rPh>
    <phoneticPr fontId="3"/>
  </si>
  <si>
    <t>　（上記各年の利益のうち、太陽光発電設備に係る行政財産使用料
　　加算利益分（特記ESCO提案募集要項による））</t>
    <phoneticPr fontId="3"/>
  </si>
  <si>
    <t>様式10-3-2</t>
    <phoneticPr fontId="3"/>
  </si>
  <si>
    <t>　（15年間の利益総額のうち、太陽光発電設備に係る行政財産使用料
　 加算利益分（特記ESCO提案募集要項による））</t>
    <phoneticPr fontId="3"/>
  </si>
  <si>
    <r>
      <t>　（上記各年の利益のうち、指定機器の更新による加算利益分
　</t>
    </r>
    <r>
      <rPr>
        <sz val="11"/>
        <rFont val="ＭＳ Ｐゴシック"/>
        <family val="3"/>
        <charset val="128"/>
      </rPr>
      <t>（特記ESCO提案募集要項による））</t>
    </r>
    <rPh sb="2" eb="4">
      <t>ジョウキ</t>
    </rPh>
    <rPh sb="4" eb="6">
      <t>カクネン</t>
    </rPh>
    <rPh sb="7" eb="9">
      <t>リエキ</t>
    </rPh>
    <rPh sb="13" eb="15">
      <t>シテイ</t>
    </rPh>
    <rPh sb="15" eb="17">
      <t>キキ</t>
    </rPh>
    <rPh sb="18" eb="20">
      <t>コウシン</t>
    </rPh>
    <rPh sb="23" eb="25">
      <t>カサン</t>
    </rPh>
    <rPh sb="25" eb="27">
      <t>リエキ</t>
    </rPh>
    <rPh sb="27" eb="28">
      <t>ブン</t>
    </rPh>
    <rPh sb="31" eb="33">
      <t>トッキ</t>
    </rPh>
    <rPh sb="37" eb="39">
      <t>テイアン</t>
    </rPh>
    <rPh sb="39" eb="41">
      <t>ボシュウ</t>
    </rPh>
    <rPh sb="41" eb="43">
      <t>ヨウコウ</t>
    </rPh>
    <phoneticPr fontId="3"/>
  </si>
  <si>
    <r>
      <t xml:space="preserve">　（上記各年の利益のうち、行政財産使用料加算利益分
  </t>
    </r>
    <r>
      <rPr>
        <sz val="11"/>
        <rFont val="ＭＳ Ｐゴシック"/>
        <family val="3"/>
        <charset val="128"/>
      </rPr>
      <t>（特記ESCO提案募集要項による））</t>
    </r>
    <rPh sb="2" eb="4">
      <t>ジョウキ</t>
    </rPh>
    <rPh sb="4" eb="6">
      <t>カクネン</t>
    </rPh>
    <rPh sb="7" eb="9">
      <t>リエキ</t>
    </rPh>
    <rPh sb="13" eb="15">
      <t>ギョウセイ</t>
    </rPh>
    <rPh sb="15" eb="17">
      <t>ザイサン</t>
    </rPh>
    <rPh sb="17" eb="20">
      <t>シヨウリョウ</t>
    </rPh>
    <rPh sb="20" eb="22">
      <t>カサン</t>
    </rPh>
    <rPh sb="22" eb="24">
      <t>リエキ</t>
    </rPh>
    <rPh sb="24" eb="25">
      <t>ブン</t>
    </rPh>
    <rPh sb="29" eb="31">
      <t>トッキ</t>
    </rPh>
    <rPh sb="35" eb="37">
      <t>テイアン</t>
    </rPh>
    <rPh sb="37" eb="39">
      <t>ボシュウ</t>
    </rPh>
    <rPh sb="39" eb="41">
      <t>ヨウコウ</t>
    </rPh>
    <phoneticPr fontId="3"/>
  </si>
  <si>
    <r>
      <t>　（15年間の利益総額のうち、指定機器の更新による加算利益分
　</t>
    </r>
    <r>
      <rPr>
        <sz val="11"/>
        <rFont val="ＭＳ Ｐゴシック"/>
        <family val="3"/>
        <charset val="128"/>
      </rPr>
      <t>（特記ESCO提案募集要項による））</t>
    </r>
    <rPh sb="4" eb="6">
      <t>ネンカン</t>
    </rPh>
    <rPh sb="7" eb="9">
      <t>リエキ</t>
    </rPh>
    <rPh sb="9" eb="11">
      <t>ソウガク</t>
    </rPh>
    <rPh sb="15" eb="17">
      <t>シテイ</t>
    </rPh>
    <rPh sb="17" eb="19">
      <t>キキ</t>
    </rPh>
    <rPh sb="20" eb="22">
      <t>コウシン</t>
    </rPh>
    <rPh sb="25" eb="27">
      <t>カサン</t>
    </rPh>
    <rPh sb="27" eb="29">
      <t>リエキ</t>
    </rPh>
    <rPh sb="29" eb="30">
      <t>ブン</t>
    </rPh>
    <rPh sb="33" eb="35">
      <t>トッキ</t>
    </rPh>
    <rPh sb="39" eb="41">
      <t>テイアン</t>
    </rPh>
    <rPh sb="41" eb="43">
      <t>ボシュウ</t>
    </rPh>
    <rPh sb="43" eb="45">
      <t>ヨウコウ</t>
    </rPh>
    <phoneticPr fontId="3"/>
  </si>
  <si>
    <r>
      <t xml:space="preserve">　（15年間の利益総額のうち、行政財産使用料加算利益分
  </t>
    </r>
    <r>
      <rPr>
        <sz val="11"/>
        <rFont val="ＭＳ Ｐゴシック"/>
        <family val="3"/>
        <charset val="128"/>
      </rPr>
      <t>（特記ESCO提案募集要項による））</t>
    </r>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1" eb="33">
      <t>トッキ</t>
    </rPh>
    <rPh sb="37" eb="39">
      <t>テイアン</t>
    </rPh>
    <rPh sb="39" eb="41">
      <t>ボシュウ</t>
    </rPh>
    <rPh sb="41" eb="43">
      <t>ヨウコウ</t>
    </rPh>
    <phoneticPr fontId="3"/>
  </si>
  <si>
    <t>　（15年間の利益総額のうち、太陽光発電設備に係る売電見込額）</t>
    <rPh sb="4" eb="6">
      <t>ネンカン</t>
    </rPh>
    <rPh sb="7" eb="9">
      <t>リエキ</t>
    </rPh>
    <rPh sb="9" eb="11">
      <t>ソウガク</t>
    </rPh>
    <rPh sb="15" eb="18">
      <t>タイヨウコウ</t>
    </rPh>
    <rPh sb="18" eb="20">
      <t>ハツデン</t>
    </rPh>
    <rPh sb="20" eb="22">
      <t>セツビ</t>
    </rPh>
    <rPh sb="23" eb="24">
      <t>カカワ</t>
    </rPh>
    <rPh sb="25" eb="27">
      <t>バイデン</t>
    </rPh>
    <rPh sb="27" eb="29">
      <t>ミコミ</t>
    </rPh>
    <rPh sb="29" eb="30">
      <t>ガク</t>
    </rPh>
    <phoneticPr fontId="3"/>
  </si>
  <si>
    <t>　（上記各年の利益のうち、太陽光発電設備に係る売電見込額）</t>
    <rPh sb="2" eb="4">
      <t>ジョウキ</t>
    </rPh>
    <rPh sb="4" eb="6">
      <t>カクネン</t>
    </rPh>
    <rPh sb="7" eb="9">
      <t>リエキ</t>
    </rPh>
    <rPh sb="13" eb="15">
      <t>タイヨウ</t>
    </rPh>
    <rPh sb="15" eb="16">
      <t>ヒカリ</t>
    </rPh>
    <rPh sb="16" eb="18">
      <t>ハツデン</t>
    </rPh>
    <rPh sb="18" eb="20">
      <t>セツビ</t>
    </rPh>
    <rPh sb="21" eb="22">
      <t>カカ</t>
    </rPh>
    <rPh sb="23" eb="25">
      <t>バイデン</t>
    </rPh>
    <rPh sb="25" eb="27">
      <t>ミコ</t>
    </rPh>
    <rPh sb="27" eb="28">
      <t>ガク</t>
    </rPh>
    <phoneticPr fontId="3"/>
  </si>
  <si>
    <r>
      <t>提案項目　（具体的な省エネルギー導入手法項目）</t>
    </r>
    <r>
      <rPr>
        <sz val="11"/>
        <rFont val="ＭＳ Ｐゴシック"/>
        <family val="3"/>
        <charset val="128"/>
      </rPr>
      <t>（太陽光発電設備）</t>
    </r>
    <rPh sb="0" eb="2">
      <t>テイアン</t>
    </rPh>
    <rPh sb="2" eb="4">
      <t>コウモク</t>
    </rPh>
    <rPh sb="24" eb="26">
      <t>タイヨウ</t>
    </rPh>
    <rPh sb="26" eb="27">
      <t>ヒカリ</t>
    </rPh>
    <rPh sb="27" eb="29">
      <t>ハツデン</t>
    </rPh>
    <rPh sb="29" eb="31">
      <t>セツビ</t>
    </rPh>
    <phoneticPr fontId="3"/>
  </si>
  <si>
    <t>(22)</t>
    <phoneticPr fontId="3"/>
  </si>
  <si>
    <t>(12)</t>
    <phoneticPr fontId="3"/>
  </si>
  <si>
    <t xml:space="preserve"> ベースライン</t>
    <phoneticPr fontId="3"/>
  </si>
  <si>
    <t>…</t>
  </si>
  <si>
    <t>…</t>
    <phoneticPr fontId="3"/>
  </si>
  <si>
    <t>…</t>
    <phoneticPr fontId="3"/>
  </si>
  <si>
    <t xml:space="preserve"> 本府の利益 ③＝①－②</t>
    <rPh sb="1" eb="2">
      <t>ホン</t>
    </rPh>
    <rPh sb="2" eb="3">
      <t>フ</t>
    </rPh>
    <rPh sb="4" eb="6">
      <t>リエキ</t>
    </rPh>
    <phoneticPr fontId="3"/>
  </si>
  <si>
    <t xml:space="preserve"> 光熱水費等削減額 ①</t>
    <phoneticPr fontId="3"/>
  </si>
  <si>
    <t xml:space="preserve"> ESCOサービス料 ②</t>
    <phoneticPr fontId="3"/>
  </si>
  <si>
    <t>欄に入力すること</t>
    <rPh sb="0" eb="1">
      <t>ラン</t>
    </rPh>
    <rPh sb="2" eb="4">
      <t>ニュウリョク</t>
    </rPh>
    <phoneticPr fontId="3"/>
  </si>
  <si>
    <t>（単位：円）</t>
    <phoneticPr fontId="3"/>
  </si>
  <si>
    <r>
      <t xml:space="preserve"> 光熱水費 [</t>
    </r>
    <r>
      <rPr>
        <vertAlign val="superscript"/>
        <sz val="11"/>
        <rFont val="ＭＳ Ｐゴシック"/>
        <family val="3"/>
        <charset val="128"/>
        <scheme val="minor"/>
      </rPr>
      <t xml:space="preserve"> </t>
    </r>
    <r>
      <rPr>
        <sz val="11"/>
        <rFont val="ＭＳ Ｐゴシック"/>
        <family val="3"/>
        <charset val="128"/>
        <scheme val="minor"/>
      </rPr>
      <t>円/年</t>
    </r>
    <r>
      <rPr>
        <vertAlign val="superscript"/>
        <sz val="11"/>
        <rFont val="ＭＳ Ｐゴシック"/>
        <family val="3"/>
        <charset val="128"/>
        <scheme val="minor"/>
      </rPr>
      <t xml:space="preserve"> </t>
    </r>
    <r>
      <rPr>
        <sz val="11"/>
        <rFont val="ＭＳ Ｐゴシック"/>
        <family val="3"/>
        <charset val="128"/>
        <scheme val="minor"/>
      </rPr>
      <t>]</t>
    </r>
    <rPh sb="1" eb="4">
      <t>コウネツスイ</t>
    </rPh>
    <rPh sb="4" eb="5">
      <t>ヒ</t>
    </rPh>
    <phoneticPr fontId="3"/>
  </si>
  <si>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Nm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3"/>
  </si>
  <si>
    <t>[MJ/年]</t>
    <phoneticPr fontId="3"/>
  </si>
  <si>
    <r>
      <t>CO</t>
    </r>
    <r>
      <rPr>
        <sz val="9"/>
        <rFont val="ＭＳ Ｐゴシック"/>
        <family val="3"/>
        <charset val="128"/>
      </rPr>
      <t>2</t>
    </r>
    <r>
      <rPr>
        <sz val="12"/>
        <rFont val="ＭＳ Ｐゴシック"/>
        <family val="3"/>
        <charset val="128"/>
      </rPr>
      <t xml:space="preserve">
削減量</t>
    </r>
    <rPh sb="4" eb="6">
      <t>サクゲン</t>
    </rPh>
    <rPh sb="6" eb="7">
      <t>リョウ</t>
    </rPh>
    <phoneticPr fontId="3"/>
  </si>
  <si>
    <t xml:space="preserve"> ※削減保証率は70％以上とすること</t>
    <rPh sb="2" eb="4">
      <t>サクゲン</t>
    </rPh>
    <rPh sb="4" eb="6">
      <t>ホショウ</t>
    </rPh>
    <rPh sb="6" eb="7">
      <t>リツ</t>
    </rPh>
    <rPh sb="11" eb="13">
      <t>イジョウ</t>
    </rPh>
    <phoneticPr fontId="3"/>
  </si>
  <si>
    <t>[kWh/年]</t>
    <phoneticPr fontId="3"/>
  </si>
  <si>
    <t>■ベースライン</t>
    <phoneticPr fontId="3"/>
  </si>
  <si>
    <t xml:space="preserve"> ※指定熱源機器の更新がある場合のみ、特記ESCO提案募集要項に示す額を記入のこと</t>
    <phoneticPr fontId="3"/>
  </si>
  <si>
    <t xml:space="preserve"> （改修前）</t>
    <rPh sb="2" eb="4">
      <t>カイシュウ</t>
    </rPh>
    <rPh sb="4" eb="5">
      <t>マエ</t>
    </rPh>
    <phoneticPr fontId="3"/>
  </si>
  <si>
    <t xml:space="preserve"> （改修後）</t>
    <rPh sb="2" eb="4">
      <t>カイシュウ</t>
    </rPh>
    <rPh sb="4" eb="5">
      <t>ゴ</t>
    </rPh>
    <phoneticPr fontId="3"/>
  </si>
  <si>
    <t>電気需要平準化
時間帯の
電力削減量</t>
    <rPh sb="0" eb="2">
      <t>デンキ</t>
    </rPh>
    <rPh sb="2" eb="4">
      <t>ジュヨウ</t>
    </rPh>
    <rPh sb="4" eb="7">
      <t>ヘイジュンカ</t>
    </rPh>
    <rPh sb="8" eb="11">
      <t>ジカンタイ</t>
    </rPh>
    <rPh sb="13" eb="15">
      <t>デンリョク</t>
    </rPh>
    <rPh sb="15" eb="17">
      <t>サクゲン</t>
    </rPh>
    <rPh sb="17" eb="18">
      <t>リョウ</t>
    </rPh>
    <phoneticPr fontId="3"/>
  </si>
  <si>
    <t xml:space="preserve"> 電気需要平準化時間帯の電力量 [kWh/年]</t>
    <rPh sb="1" eb="3">
      <t>デンキ</t>
    </rPh>
    <rPh sb="3" eb="5">
      <t>ジュヨウ</t>
    </rPh>
    <rPh sb="5" eb="8">
      <t>ヘイジュンカ</t>
    </rPh>
    <rPh sb="8" eb="11">
      <t>ジカンタイ</t>
    </rPh>
    <rPh sb="12" eb="14">
      <t>デンリョク</t>
    </rPh>
    <rPh sb="14" eb="15">
      <t>リョウ</t>
    </rPh>
    <phoneticPr fontId="3"/>
  </si>
  <si>
    <r>
      <t>電気需要平準化時間帯の電力量[</t>
    </r>
    <r>
      <rPr>
        <sz val="2"/>
        <rFont val="ＭＳ Ｐゴシック"/>
        <family val="3"/>
        <charset val="128"/>
      </rPr>
      <t xml:space="preserve"> </t>
    </r>
    <r>
      <rPr>
        <sz val="10.5"/>
        <rFont val="ＭＳ Ｐゴシック"/>
        <family val="3"/>
        <charset val="128"/>
      </rPr>
      <t>kWh</t>
    </r>
    <r>
      <rPr>
        <sz val="2"/>
        <rFont val="ＭＳ Ｐゴシック"/>
        <family val="3"/>
        <charset val="128"/>
      </rPr>
      <t xml:space="preserve"> </t>
    </r>
    <r>
      <rPr>
        <sz val="10.5"/>
        <rFont val="ＭＳ Ｐゴシック"/>
        <family val="3"/>
        <charset val="128"/>
      </rPr>
      <t>]</t>
    </r>
    <rPh sb="0" eb="2">
      <t>デンキ</t>
    </rPh>
    <rPh sb="2" eb="4">
      <t>ジュヨウ</t>
    </rPh>
    <rPh sb="4" eb="7">
      <t>ヘイジュンカ</t>
    </rPh>
    <rPh sb="7" eb="10">
      <t>ジカンタイ</t>
    </rPh>
    <rPh sb="11" eb="13">
      <t>デンリョク</t>
    </rPh>
    <rPh sb="13" eb="14">
      <t>リョウ</t>
    </rPh>
    <phoneticPr fontId="3"/>
  </si>
  <si>
    <t>様式10-3-3</t>
    <phoneticPr fontId="3"/>
  </si>
  <si>
    <t>【施設名：　　　　　　　　　　　　　　　　　　　　　　】</t>
    <phoneticPr fontId="3"/>
  </si>
  <si>
    <t>・NOx、SOｘ、ばいじん、騒音等についての環境性への配慮について</t>
    <rPh sb="13" eb="15">
      <t>ソウオン</t>
    </rPh>
    <rPh sb="15" eb="16">
      <t>ナド</t>
    </rPh>
    <rPh sb="21" eb="23">
      <t>カンキョウ</t>
    </rPh>
    <rPh sb="23" eb="24">
      <t>セイ</t>
    </rPh>
    <rPh sb="26" eb="28">
      <t>ハイリョ</t>
    </rPh>
    <phoneticPr fontId="2"/>
  </si>
  <si>
    <t>様式10-2-2</t>
    <rPh sb="0" eb="2">
      <t>ヨウシキ</t>
    </rPh>
    <phoneticPr fontId="3"/>
  </si>
  <si>
    <t>様式10-2-3</t>
    <rPh sb="0" eb="2">
      <t>ヨウシキ</t>
    </rPh>
    <phoneticPr fontId="3"/>
  </si>
  <si>
    <t>様式10-2-4</t>
    <rPh sb="0" eb="2">
      <t>ヨウシキ</t>
    </rPh>
    <phoneticPr fontId="3"/>
  </si>
  <si>
    <t>様式10-2-5</t>
    <rPh sb="0" eb="2">
      <t>ヨウシキ</t>
    </rPh>
    <phoneticPr fontId="3"/>
  </si>
  <si>
    <r>
      <t>※再生可能エネルギー設備に係る提案をする場合は、様式10-</t>
    </r>
    <r>
      <rPr>
        <sz val="11"/>
        <rFont val="ＭＳ Ｐゴシック"/>
        <family val="3"/>
        <charset val="128"/>
      </rPr>
      <t>3-2</t>
    </r>
    <r>
      <rPr>
        <sz val="11"/>
        <rFont val="ＭＳ Ｐゴシック"/>
        <family val="3"/>
        <charset val="128"/>
      </rPr>
      <t>を作成・提出すること</t>
    </r>
    <rPh sb="33" eb="35">
      <t>サクセイ</t>
    </rPh>
    <phoneticPr fontId="3"/>
  </si>
  <si>
    <t>様式10-3-2</t>
    <rPh sb="0" eb="2">
      <t>ヨウシキ</t>
    </rPh>
    <phoneticPr fontId="3"/>
  </si>
  <si>
    <t>特記ESCO募集要項
10, 15ページによる</t>
    <rPh sb="0" eb="2">
      <t>トッキ</t>
    </rPh>
    <rPh sb="6" eb="8">
      <t>ボシュウ</t>
    </rPh>
    <rPh sb="8" eb="10">
      <t>ヨウコウ</t>
    </rPh>
    <phoneticPr fontId="3"/>
  </si>
  <si>
    <t>特記ESCO募集要項
8, 15ページによる</t>
    <rPh sb="0" eb="2">
      <t>トッキ</t>
    </rPh>
    <rPh sb="6" eb="8">
      <t>ボシュウ</t>
    </rPh>
    <rPh sb="8" eb="10">
      <t>ヨウコウ</t>
    </rPh>
    <phoneticPr fontId="3"/>
  </si>
  <si>
    <t>特記ESCO募集要項
8, 15ページによる</t>
    <phoneticPr fontId="3"/>
  </si>
  <si>
    <t>様式9-７～10</t>
    <rPh sb="0" eb="2">
      <t>ヨウシキ</t>
    </rPh>
    <phoneticPr fontId="3"/>
  </si>
  <si>
    <t>備考</t>
    <phoneticPr fontId="3"/>
  </si>
  <si>
    <t>補助金あり／なしで提案内容の差が小さいこと</t>
    <rPh sb="0" eb="3">
      <t>ホジョキン</t>
    </rPh>
    <rPh sb="9" eb="11">
      <t>テイアン</t>
    </rPh>
    <rPh sb="11" eb="13">
      <t>ナイヨウ</t>
    </rPh>
    <rPh sb="14" eb="15">
      <t>サ</t>
    </rPh>
    <rPh sb="16" eb="17">
      <t>チイ</t>
    </rPh>
    <phoneticPr fontId="3"/>
  </si>
  <si>
    <t xml:space="preserve">※ピーク対策効果率とは、電気需用平準化時間帯における電力使用量の削減率をいう。電気需要平準化時間帯とは夏季（7月～9月）および冬季（12月～3月）の8時～22時までの時間帯を指す。
</t>
    <rPh sb="4" eb="6">
      <t>タイサク</t>
    </rPh>
    <rPh sb="6" eb="8">
      <t>コウカ</t>
    </rPh>
    <rPh sb="8" eb="9">
      <t>リツ</t>
    </rPh>
    <rPh sb="12" eb="14">
      <t>デンキ</t>
    </rPh>
    <rPh sb="14" eb="16">
      <t>ジュヨウ</t>
    </rPh>
    <rPh sb="16" eb="19">
      <t>ヘイジュンカ</t>
    </rPh>
    <rPh sb="19" eb="22">
      <t>ジカンタイ</t>
    </rPh>
    <rPh sb="26" eb="28">
      <t>デンリョク</t>
    </rPh>
    <rPh sb="28" eb="31">
      <t>シヨウリョウ</t>
    </rPh>
    <rPh sb="32" eb="34">
      <t>サクゲン</t>
    </rPh>
    <rPh sb="34" eb="35">
      <t>リツ</t>
    </rPh>
    <rPh sb="39" eb="41">
      <t>デンキ</t>
    </rPh>
    <rPh sb="41" eb="43">
      <t>ジュヨウ</t>
    </rPh>
    <rPh sb="43" eb="46">
      <t>ヘイジュンカ</t>
    </rPh>
    <rPh sb="46" eb="49">
      <t>ジカンタイ</t>
    </rPh>
    <rPh sb="51" eb="53">
      <t>カキ</t>
    </rPh>
    <rPh sb="55" eb="56">
      <t>ガツ</t>
    </rPh>
    <rPh sb="58" eb="59">
      <t>ガツ</t>
    </rPh>
    <rPh sb="63" eb="65">
      <t>トウキ</t>
    </rPh>
    <rPh sb="68" eb="69">
      <t>ガツ</t>
    </rPh>
    <rPh sb="71" eb="72">
      <t>ガツ</t>
    </rPh>
    <rPh sb="75" eb="76">
      <t>ジ</t>
    </rPh>
    <rPh sb="79" eb="80">
      <t>ジ</t>
    </rPh>
    <rPh sb="83" eb="86">
      <t>ジカンタイ</t>
    </rPh>
    <rPh sb="87" eb="88">
      <t>サ</t>
    </rPh>
    <phoneticPr fontId="3"/>
  </si>
  <si>
    <t>※改修項目番号は様式10-3-1、様式10-3-2と整合をとること。</t>
    <rPh sb="1" eb="3">
      <t>カイシュウ</t>
    </rPh>
    <rPh sb="3" eb="5">
      <t>コウモク</t>
    </rPh>
    <rPh sb="5" eb="7">
      <t>バンゴウ</t>
    </rPh>
    <rPh sb="8" eb="10">
      <t>ヨウシキ</t>
    </rPh>
    <rPh sb="17" eb="19">
      <t>ヨウシキ</t>
    </rPh>
    <rPh sb="26" eb="28">
      <t>セイゴウ</t>
    </rPh>
    <phoneticPr fontId="3"/>
  </si>
  <si>
    <t>※改修項目番号は様式10-3-1、様式10-3-2と整合をとること。</t>
    <phoneticPr fontId="3"/>
  </si>
  <si>
    <t xml:space="preserve"> kg-CO2/kWh（火力平均）</t>
    <rPh sb="12" eb="14">
      <t>カリョク</t>
    </rPh>
    <rPh sb="14" eb="16">
      <t>ヘイキン</t>
    </rPh>
    <phoneticPr fontId="3"/>
  </si>
  <si>
    <t>注1）各種工事費の合計金額と関連項目の金額が一致するように留意すること</t>
    <rPh sb="0" eb="1">
      <t>チュウ</t>
    </rPh>
    <rPh sb="3" eb="5">
      <t>カクシュ</t>
    </rPh>
    <rPh sb="5" eb="8">
      <t>コウジヒ</t>
    </rPh>
    <rPh sb="9" eb="11">
      <t>ゴウケイ</t>
    </rPh>
    <rPh sb="11" eb="13">
      <t>キンガク</t>
    </rPh>
    <rPh sb="14" eb="16">
      <t>カンレン</t>
    </rPh>
    <rPh sb="16" eb="18">
      <t>コウモク</t>
    </rPh>
    <rPh sb="19" eb="21">
      <t>キンガク</t>
    </rPh>
    <rPh sb="22" eb="24">
      <t>イッチ</t>
    </rPh>
    <rPh sb="29" eb="31">
      <t>リュウイ</t>
    </rPh>
    <phoneticPr fontId="1"/>
  </si>
  <si>
    <t>注2）積算に当たり、作成した明細書があれば添付すること</t>
    <rPh sb="0" eb="1">
      <t>チュウ</t>
    </rPh>
    <rPh sb="3" eb="5">
      <t>セキサン</t>
    </rPh>
    <rPh sb="6" eb="7">
      <t>ア</t>
    </rPh>
    <rPh sb="10" eb="12">
      <t>サクセイ</t>
    </rPh>
    <rPh sb="14" eb="17">
      <t>メイサイショ</t>
    </rPh>
    <rPh sb="21" eb="23">
      <t>テンプ</t>
    </rPh>
    <phoneticPr fontId="1"/>
  </si>
  <si>
    <t>注3）金額欄には消費税を含め、積算根拠の記載に当たっては、消費税額が分かるようにすること</t>
    <rPh sb="0" eb="1">
      <t>チュウ</t>
    </rPh>
    <rPh sb="3" eb="6">
      <t>キンガクラン</t>
    </rPh>
    <rPh sb="8" eb="11">
      <t>ショウヒゼイ</t>
    </rPh>
    <rPh sb="12" eb="13">
      <t>フク</t>
    </rPh>
    <rPh sb="15" eb="17">
      <t>セキサン</t>
    </rPh>
    <rPh sb="17" eb="19">
      <t>コンキョ</t>
    </rPh>
    <rPh sb="20" eb="22">
      <t>キサイ</t>
    </rPh>
    <rPh sb="23" eb="24">
      <t>ア</t>
    </rPh>
    <rPh sb="29" eb="32">
      <t>ショウヒゼイ</t>
    </rPh>
    <rPh sb="32" eb="33">
      <t>ガク</t>
    </rPh>
    <rPh sb="34" eb="35">
      <t>ワ</t>
    </rPh>
    <phoneticPr fontId="1"/>
  </si>
  <si>
    <t>注4）予定する補助金の有無別に示すこと</t>
    <rPh sb="0" eb="1">
      <t>チュウ</t>
    </rPh>
    <rPh sb="3" eb="5">
      <t>ヨテイ</t>
    </rPh>
    <rPh sb="7" eb="10">
      <t>ホジョキン</t>
    </rPh>
    <rPh sb="11" eb="13">
      <t>ウム</t>
    </rPh>
    <rPh sb="13" eb="14">
      <t>ベツ</t>
    </rPh>
    <rPh sb="15" eb="16">
      <t>シメ</t>
    </rPh>
    <phoneticPr fontId="1"/>
  </si>
  <si>
    <t>注4）予定する補助金の有無別に示すこと</t>
    <rPh sb="0" eb="1">
      <t>チュウ</t>
    </rPh>
    <rPh sb="3" eb="5">
      <t>ヨテイ</t>
    </rPh>
    <rPh sb="7" eb="10">
      <t>ホジョキン</t>
    </rPh>
    <rPh sb="11" eb="13">
      <t>ウム</t>
    </rPh>
    <rPh sb="13" eb="14">
      <t>ベツ</t>
    </rPh>
    <rPh sb="15" eb="16">
      <t>シメ</t>
    </rPh>
    <phoneticPr fontId="3"/>
  </si>
  <si>
    <t>*1：租税については、固定資産税や法人税等、税種別に記載すること</t>
    <rPh sb="3" eb="5">
      <t>ソゼイ</t>
    </rPh>
    <phoneticPr fontId="1"/>
  </si>
  <si>
    <t>*2：その他については、可能な範囲で具体的に記入すること</t>
    <rPh sb="3" eb="6">
      <t>ソノタ</t>
    </rPh>
    <rPh sb="12" eb="14">
      <t>カノウ</t>
    </rPh>
    <rPh sb="15" eb="17">
      <t>ハンイ</t>
    </rPh>
    <rPh sb="18" eb="21">
      <t>グタイテキ</t>
    </rPh>
    <rPh sb="22" eb="24">
      <t>キニュウ</t>
    </rPh>
    <phoneticPr fontId="1"/>
  </si>
  <si>
    <t>*3：行政財産使用料が発生する場合は、積算根拠を必ず記載すること</t>
    <rPh sb="3" eb="5">
      <t>ギョウセイ</t>
    </rPh>
    <rPh sb="5" eb="7">
      <t>ザイサン</t>
    </rPh>
    <rPh sb="7" eb="10">
      <t>シヨウリョウ</t>
    </rPh>
    <rPh sb="11" eb="13">
      <t>ハッセイ</t>
    </rPh>
    <rPh sb="15" eb="17">
      <t>バアイ</t>
    </rPh>
    <rPh sb="19" eb="21">
      <t>セキサン</t>
    </rPh>
    <rPh sb="21" eb="23">
      <t>コンキョ</t>
    </rPh>
    <rPh sb="24" eb="25">
      <t>カナラ</t>
    </rPh>
    <rPh sb="26" eb="28">
      <t>キサイ</t>
    </rPh>
    <phoneticPr fontId="1"/>
  </si>
  <si>
    <t>租税 *1</t>
    <rPh sb="0" eb="2">
      <t>ソゼイ</t>
    </rPh>
    <phoneticPr fontId="3"/>
  </si>
  <si>
    <t>その他 *2</t>
    <rPh sb="0" eb="3">
      <t>ソノタ</t>
    </rPh>
    <phoneticPr fontId="3"/>
  </si>
  <si>
    <t>　　（行政財産使用料 *3）</t>
    <rPh sb="3" eb="5">
      <t>ギョウセイ</t>
    </rPh>
    <rPh sb="5" eb="7">
      <t>ザイサン</t>
    </rPh>
    <rPh sb="7" eb="10">
      <t>シヨウリョウ</t>
    </rPh>
    <phoneticPr fontId="3"/>
  </si>
  <si>
    <t>①－７</t>
    <phoneticPr fontId="3"/>
  </si>
  <si>
    <t>指定熱源機器点検費 *1</t>
    <rPh sb="0" eb="2">
      <t>シテイ</t>
    </rPh>
    <rPh sb="2" eb="4">
      <t>ネツゲン</t>
    </rPh>
    <rPh sb="4" eb="5">
      <t>キ</t>
    </rPh>
    <rPh sb="5" eb="6">
      <t>キ</t>
    </rPh>
    <rPh sb="6" eb="8">
      <t>テンケン</t>
    </rPh>
    <rPh sb="8" eb="9">
      <t>ヒ</t>
    </rPh>
    <phoneticPr fontId="3"/>
  </si>
  <si>
    <t>指定熱源機器点検費削減額 *1</t>
    <rPh sb="0" eb="2">
      <t>シテイ</t>
    </rPh>
    <rPh sb="2" eb="4">
      <t>ネツゲン</t>
    </rPh>
    <rPh sb="4" eb="5">
      <t>キ</t>
    </rPh>
    <rPh sb="5" eb="6">
      <t>キ</t>
    </rPh>
    <rPh sb="6" eb="8">
      <t>テンケン</t>
    </rPh>
    <rPh sb="8" eb="9">
      <t>ヒ</t>
    </rPh>
    <rPh sb="9" eb="11">
      <t>サクゲン</t>
    </rPh>
    <rPh sb="11" eb="12">
      <t>ガク</t>
    </rPh>
    <phoneticPr fontId="3"/>
  </si>
  <si>
    <t>*1：指定熱源機器点検費削減額及び指定熱源機器点検費は同額とし、その額は特記ESCO提案募集要項で示す額をいう</t>
    <rPh sb="3" eb="5">
      <t>シテイ</t>
    </rPh>
    <rPh sb="5" eb="7">
      <t>ネツゲン</t>
    </rPh>
    <rPh sb="7" eb="8">
      <t>キ</t>
    </rPh>
    <rPh sb="8" eb="9">
      <t>キ</t>
    </rPh>
    <rPh sb="9" eb="11">
      <t>テンケン</t>
    </rPh>
    <rPh sb="11" eb="12">
      <t>ヒ</t>
    </rPh>
    <rPh sb="12" eb="14">
      <t>サクゲン</t>
    </rPh>
    <rPh sb="14" eb="15">
      <t>ガク</t>
    </rPh>
    <rPh sb="15" eb="16">
      <t>オヨ</t>
    </rPh>
    <rPh sb="17" eb="19">
      <t>シテイ</t>
    </rPh>
    <rPh sb="19" eb="21">
      <t>ネツゲン</t>
    </rPh>
    <rPh sb="21" eb="22">
      <t>キ</t>
    </rPh>
    <rPh sb="22" eb="23">
      <t>キ</t>
    </rPh>
    <rPh sb="23" eb="25">
      <t>テンケン</t>
    </rPh>
    <rPh sb="25" eb="26">
      <t/>
    </rPh>
    <rPh sb="36" eb="38">
      <t>トッキ</t>
    </rPh>
    <rPh sb="42" eb="44">
      <t>テイアン</t>
    </rPh>
    <rPh sb="44" eb="46">
      <t>ボシュウ</t>
    </rPh>
    <rPh sb="46" eb="48">
      <t>ヨウコウ</t>
    </rPh>
    <phoneticPr fontId="3"/>
  </si>
  <si>
    <t>*1：指定熱源機器の更新がない場合は、0を記載すること</t>
    <rPh sb="3" eb="5">
      <t>シテイ</t>
    </rPh>
    <rPh sb="5" eb="7">
      <t>ネツゲン</t>
    </rPh>
    <rPh sb="7" eb="8">
      <t>キ</t>
    </rPh>
    <rPh sb="8" eb="9">
      <t>キ</t>
    </rPh>
    <rPh sb="10" eb="12">
      <t>コウシン</t>
    </rPh>
    <rPh sb="15" eb="17">
      <t>バアイ</t>
    </rPh>
    <rPh sb="21" eb="23">
      <t>キサイ</t>
    </rPh>
    <phoneticPr fontId="3"/>
  </si>
  <si>
    <t>固定資産税 *2</t>
    <rPh sb="0" eb="2">
      <t>コテイ</t>
    </rPh>
    <rPh sb="2" eb="5">
      <t>シサンゼイ</t>
    </rPh>
    <phoneticPr fontId="3"/>
  </si>
  <si>
    <t>法人税 *2</t>
    <rPh sb="0" eb="3">
      <t>ホウジンゼイ</t>
    </rPh>
    <phoneticPr fontId="3"/>
  </si>
  <si>
    <t>*2：固定資産税や法人税等、税種別に記載すること</t>
    <phoneticPr fontId="3"/>
  </si>
  <si>
    <t>注4）予定する補助金の有無別に示すこと</t>
    <phoneticPr fontId="3"/>
  </si>
  <si>
    <t>注1）その他の様式と関連のある項目の数値については整合を図ること</t>
    <phoneticPr fontId="3"/>
  </si>
  <si>
    <t>注2）可能な範囲で詳細に記入すること</t>
    <phoneticPr fontId="3"/>
  </si>
  <si>
    <t>①－９</t>
    <phoneticPr fontId="3"/>
  </si>
  <si>
    <t>*1：固定資産税や法人税等、税種別に記載すること</t>
    <rPh sb="3" eb="5">
      <t>コテイ</t>
    </rPh>
    <rPh sb="5" eb="8">
      <t>シサンゼイ</t>
    </rPh>
    <rPh sb="9" eb="12">
      <t>ホウジンゼイ</t>
    </rPh>
    <rPh sb="12" eb="13">
      <t>トウ</t>
    </rPh>
    <rPh sb="14" eb="15">
      <t>ゼイ</t>
    </rPh>
    <rPh sb="15" eb="17">
      <t>シュベツ</t>
    </rPh>
    <rPh sb="18" eb="20">
      <t>キサイ</t>
    </rPh>
    <phoneticPr fontId="3"/>
  </si>
  <si>
    <t>注1）その他の様式と関連のある項目の数値については整合を図ること</t>
    <rPh sb="0" eb="1">
      <t>チュウ</t>
    </rPh>
    <rPh sb="3" eb="6">
      <t>ソノタ</t>
    </rPh>
    <rPh sb="7" eb="9">
      <t>ヨウシキ</t>
    </rPh>
    <rPh sb="10" eb="12">
      <t>カンレン</t>
    </rPh>
    <rPh sb="15" eb="17">
      <t>コウモク</t>
    </rPh>
    <rPh sb="18" eb="20">
      <t>スウチ</t>
    </rPh>
    <rPh sb="25" eb="27">
      <t>セイゴウ</t>
    </rPh>
    <rPh sb="28" eb="29">
      <t>ハカ</t>
    </rPh>
    <phoneticPr fontId="3"/>
  </si>
  <si>
    <t>固定資産税 *1</t>
    <rPh sb="0" eb="2">
      <t>コテイ</t>
    </rPh>
    <rPh sb="2" eb="5">
      <t>シサンゼイ</t>
    </rPh>
    <phoneticPr fontId="3"/>
  </si>
  <si>
    <t>法人税 *1</t>
    <rPh sb="0" eb="3">
      <t>ホウジンゼイ</t>
    </rPh>
    <phoneticPr fontId="3"/>
  </si>
  <si>
    <t>*2：諸経費、人件費、保険料等、業務維持に必要な経費を記載すること</t>
    <rPh sb="3" eb="6">
      <t>ショケイヒ</t>
    </rPh>
    <rPh sb="7" eb="10">
      <t>ジンケンヒ</t>
    </rPh>
    <rPh sb="11" eb="13">
      <t>ホケン</t>
    </rPh>
    <rPh sb="13" eb="14">
      <t>リョウ</t>
    </rPh>
    <rPh sb="14" eb="15">
      <t>トウ</t>
    </rPh>
    <rPh sb="16" eb="18">
      <t>ギョウム</t>
    </rPh>
    <rPh sb="18" eb="20">
      <t>イジ</t>
    </rPh>
    <rPh sb="21" eb="23">
      <t>ヒツヨウ</t>
    </rPh>
    <rPh sb="24" eb="26">
      <t>ケイヒ</t>
    </rPh>
    <rPh sb="27" eb="29">
      <t>キサイ</t>
    </rPh>
    <phoneticPr fontId="3"/>
  </si>
  <si>
    <t>その他 *2</t>
    <rPh sb="2" eb="3">
      <t>タ</t>
    </rPh>
    <phoneticPr fontId="3"/>
  </si>
  <si>
    <t>注2）可能な範囲で詳細に記入すること</t>
    <rPh sb="3" eb="5">
      <t>カノウ</t>
    </rPh>
    <rPh sb="6" eb="8">
      <t>ハンイ</t>
    </rPh>
    <rPh sb="9" eb="11">
      <t>ショウサイ</t>
    </rPh>
    <rPh sb="12" eb="14">
      <t>キニュウ</t>
    </rPh>
    <phoneticPr fontId="3"/>
  </si>
  <si>
    <t>注3）維持管理費、その他等の項目の算出根拠は別紙に明記すること</t>
    <rPh sb="3" eb="5">
      <t>イジ</t>
    </rPh>
    <rPh sb="5" eb="8">
      <t>カンリヒ</t>
    </rPh>
    <rPh sb="9" eb="12">
      <t>ソノタ</t>
    </rPh>
    <rPh sb="12" eb="13">
      <t>トウ</t>
    </rPh>
    <rPh sb="14" eb="16">
      <t>コウモク</t>
    </rPh>
    <rPh sb="17" eb="19">
      <t>サンシュツ</t>
    </rPh>
    <rPh sb="19" eb="21">
      <t>コンキョ</t>
    </rPh>
    <rPh sb="22" eb="24">
      <t>ベッシ</t>
    </rPh>
    <rPh sb="25" eb="27">
      <t>メイキ</t>
    </rPh>
    <phoneticPr fontId="3"/>
  </si>
  <si>
    <t>追加点検費用等（契約終了後）</t>
    <rPh sb="0" eb="2">
      <t>ツイカ</t>
    </rPh>
    <rPh sb="2" eb="4">
      <t>テンケン</t>
    </rPh>
    <rPh sb="4" eb="7">
      <t>ヒヨウトウ</t>
    </rPh>
    <rPh sb="8" eb="10">
      <t>ケイヤク</t>
    </rPh>
    <rPh sb="10" eb="13">
      <t>シュウリョウゴ</t>
    </rPh>
    <phoneticPr fontId="3"/>
  </si>
  <si>
    <t>注3）EＳＣＯ契約期間と使用する金利を明示すること</t>
    <rPh sb="7" eb="9">
      <t>ケイヤク</t>
    </rPh>
    <rPh sb="9" eb="11">
      <t>キカン</t>
    </rPh>
    <rPh sb="12" eb="14">
      <t>シヨウ</t>
    </rPh>
    <rPh sb="16" eb="18">
      <t>キンリ</t>
    </rPh>
    <rPh sb="19" eb="21">
      <t>メイジ</t>
    </rPh>
    <phoneticPr fontId="3"/>
  </si>
  <si>
    <t>１．直管形LEDランプの仕様については、様式10-2-8を使用してください。</t>
    <rPh sb="2" eb="3">
      <t>チョッ</t>
    </rPh>
    <rPh sb="3" eb="4">
      <t>カン</t>
    </rPh>
    <rPh sb="4" eb="5">
      <t>ガタ</t>
    </rPh>
    <rPh sb="12" eb="14">
      <t>シヨウ</t>
    </rPh>
    <rPh sb="20" eb="22">
      <t>ヨウシキ</t>
    </rPh>
    <rPh sb="29" eb="31">
      <t>シヨウ</t>
    </rPh>
    <phoneticPr fontId="3"/>
  </si>
  <si>
    <t>※直近３ヶ年での提案する補助事業の採択実績を記載</t>
    <phoneticPr fontId="3"/>
  </si>
  <si>
    <t>その他</t>
    <rPh sb="0" eb="3">
      <t>ソノタ</t>
    </rPh>
    <phoneticPr fontId="3"/>
  </si>
  <si>
    <t xml:space="preserve"> １次エネルギー
消費量削減量</t>
    <rPh sb="9" eb="12">
      <t>ショウヒリョウ</t>
    </rPh>
    <rPh sb="12" eb="14">
      <t>サクゲン</t>
    </rPh>
    <rPh sb="14" eb="15">
      <t>リョウ</t>
    </rPh>
    <phoneticPr fontId="3"/>
  </si>
  <si>
    <t>-</t>
    <phoneticPr fontId="3"/>
  </si>
  <si>
    <t>-</t>
    <phoneticPr fontId="3"/>
  </si>
  <si>
    <t>契約期間</t>
    <rPh sb="0" eb="2">
      <t>ケイヤク</t>
    </rPh>
    <rPh sb="2" eb="4">
      <t>キカン</t>
    </rPh>
    <phoneticPr fontId="3"/>
  </si>
  <si>
    <t>■削減量（※印刷不要）</t>
    <rPh sb="1" eb="3">
      <t>サクゲン</t>
    </rPh>
    <rPh sb="3" eb="4">
      <t>リョウ</t>
    </rPh>
    <rPh sb="6" eb="8">
      <t>インサツ</t>
    </rPh>
    <rPh sb="8" eb="10">
      <t>フヨウ</t>
    </rPh>
    <phoneticPr fontId="3"/>
  </si>
  <si>
    <t>削減量</t>
    <rPh sb="0" eb="2">
      <t>サクゲン</t>
    </rPh>
    <rPh sb="2" eb="3">
      <t>リョウ</t>
    </rPh>
    <phoneticPr fontId="3"/>
  </si>
  <si>
    <t>改修内容</t>
  </si>
  <si>
    <t>年間</t>
    <rPh sb="0" eb="1">
      <t>ネン</t>
    </rPh>
    <rPh sb="1" eb="2">
      <t>カン</t>
    </rPh>
    <phoneticPr fontId="3"/>
  </si>
  <si>
    <t>→契約最終年に上乗せ</t>
    <rPh sb="1" eb="3">
      <t>ケイヤク</t>
    </rPh>
    <rPh sb="3" eb="6">
      <t>サイシュウネン</t>
    </rPh>
    <rPh sb="7" eb="9">
      <t>ウワノ</t>
    </rPh>
    <phoneticPr fontId="3"/>
  </si>
  <si>
    <t>契約年数で割ったときの端数円／年＝</t>
    <rPh sb="0" eb="2">
      <t>ケイヤク</t>
    </rPh>
    <rPh sb="2" eb="4">
      <t>ネンスウ</t>
    </rPh>
    <rPh sb="5" eb="6">
      <t>ワ</t>
    </rPh>
    <rPh sb="11" eb="13">
      <t>ハスウ</t>
    </rPh>
    <rPh sb="13" eb="14">
      <t>エン</t>
    </rPh>
    <rPh sb="15" eb="16">
      <t>ネン</t>
    </rPh>
    <phoneticPr fontId="3"/>
  </si>
  <si>
    <t>端数処理円／契約年数＝</t>
    <rPh sb="0" eb="2">
      <t>ハスウ</t>
    </rPh>
    <rPh sb="2" eb="4">
      <t>ショリ</t>
    </rPh>
    <rPh sb="4" eb="5">
      <t>エン</t>
    </rPh>
    <rPh sb="6" eb="8">
      <t>ケイヤク</t>
    </rPh>
    <rPh sb="8" eb="10">
      <t>ネンスウ</t>
    </rPh>
    <phoneticPr fontId="3"/>
  </si>
  <si>
    <t>　（印刷不要）</t>
    <rPh sb="2" eb="4">
      <t>インサツ</t>
    </rPh>
    <rPh sb="4" eb="6">
      <t>フヨウ</t>
    </rPh>
    <phoneticPr fontId="3"/>
  </si>
  <si>
    <t>端数調整について　（印刷不要）</t>
    <rPh sb="0" eb="2">
      <t>ハスウ</t>
    </rPh>
    <rPh sb="2" eb="4">
      <t>チョウセイ</t>
    </rPh>
    <rPh sb="10" eb="12">
      <t>インサツ</t>
    </rPh>
    <rPh sb="12" eb="14">
      <t>フヨウ</t>
    </rPh>
    <phoneticPr fontId="3"/>
  </si>
  <si>
    <t>　 設計・工事費償還分～金利償還分までの端数を、ESCO利益にて相殺する。</t>
    <phoneticPr fontId="3"/>
  </si>
  <si>
    <t>契約関連経費（印紙代を除く）、所有権移転費など</t>
    <phoneticPr fontId="3"/>
  </si>
  <si>
    <t>※本府の利益・ESCOサービス料は毎年固定額とするため、端数が出る場合（サービス料内訳の項目が契約年数で割り切れない場合）は契約終了年度にて調整を行う。</t>
    <rPh sb="1" eb="2">
      <t>ホン</t>
    </rPh>
    <rPh sb="2" eb="3">
      <t>フ</t>
    </rPh>
    <rPh sb="4" eb="6">
      <t>リエキ</t>
    </rPh>
    <rPh sb="15" eb="16">
      <t>リョウ</t>
    </rPh>
    <rPh sb="17" eb="19">
      <t>マイトシ</t>
    </rPh>
    <rPh sb="19" eb="21">
      <t>コテイ</t>
    </rPh>
    <rPh sb="21" eb="22">
      <t>ガク</t>
    </rPh>
    <rPh sb="28" eb="30">
      <t>ハスウ</t>
    </rPh>
    <rPh sb="31" eb="32">
      <t>デ</t>
    </rPh>
    <rPh sb="33" eb="35">
      <t>バアイ</t>
    </rPh>
    <rPh sb="40" eb="41">
      <t>リョウ</t>
    </rPh>
    <rPh sb="41" eb="43">
      <t>ウチワケ</t>
    </rPh>
    <rPh sb="44" eb="46">
      <t>コウモク</t>
    </rPh>
    <rPh sb="47" eb="49">
      <t>ケイヤク</t>
    </rPh>
    <rPh sb="49" eb="51">
      <t>ネンスウ</t>
    </rPh>
    <rPh sb="52" eb="53">
      <t>ワ</t>
    </rPh>
    <rPh sb="54" eb="55">
      <t>キ</t>
    </rPh>
    <rPh sb="58" eb="60">
      <t>バアイ</t>
    </rPh>
    <rPh sb="62" eb="64">
      <t>ケイヤク</t>
    </rPh>
    <rPh sb="64" eb="66">
      <t>シュウリョウ</t>
    </rPh>
    <rPh sb="66" eb="68">
      <t>ネンド</t>
    </rPh>
    <rPh sb="70" eb="72">
      <t>チョウセイ</t>
    </rPh>
    <rPh sb="73" eb="74">
      <t>オコナ</t>
    </rPh>
    <phoneticPr fontId="3"/>
  </si>
  <si>
    <r>
      <t>CO</t>
    </r>
    <r>
      <rPr>
        <sz val="9"/>
        <rFont val="ＭＳ Ｐゴシック"/>
        <family val="3"/>
        <charset val="128"/>
      </rPr>
      <t>2</t>
    </r>
    <r>
      <rPr>
        <sz val="12"/>
        <rFont val="ＭＳ Ｐゴシック"/>
        <family val="3"/>
        <charset val="128"/>
      </rPr>
      <t>排出係数</t>
    </r>
    <phoneticPr fontId="3"/>
  </si>
  <si>
    <r>
      <t xml:space="preserve"> kg-CO</t>
    </r>
    <r>
      <rPr>
        <sz val="9"/>
        <rFont val="ＭＳ Ｐゴシック"/>
        <family val="3"/>
        <charset val="128"/>
      </rPr>
      <t>2</t>
    </r>
    <r>
      <rPr>
        <sz val="12"/>
        <rFont val="ＭＳ Ｐゴシック"/>
        <family val="3"/>
        <charset val="128"/>
      </rPr>
      <t>/kWh</t>
    </r>
    <phoneticPr fontId="3"/>
  </si>
  <si>
    <r>
      <t>[kg-CO</t>
    </r>
    <r>
      <rPr>
        <sz val="9"/>
        <rFont val="ＭＳ Ｐゴシック"/>
        <family val="3"/>
        <charset val="128"/>
      </rPr>
      <t>2</t>
    </r>
    <r>
      <rPr>
        <sz val="12"/>
        <rFont val="ＭＳ Ｐゴシック"/>
        <family val="3"/>
        <charset val="128"/>
      </rPr>
      <t>/年]</t>
    </r>
    <phoneticPr fontId="3"/>
  </si>
  <si>
    <r>
      <t>MJ/Nm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</si>
  <si>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</si>
  <si>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</si>
  <si>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/l</t>
    </r>
    <phoneticPr fontId="3"/>
  </si>
  <si>
    <r>
      <t xml:space="preserve"> CO2排出量 [kg-CO</t>
    </r>
    <r>
      <rPr>
        <sz val="9"/>
        <rFont val="ＭＳ Ｐゴシック"/>
        <family val="3"/>
        <charset val="128"/>
      </rPr>
      <t>2</t>
    </r>
    <r>
      <rPr>
        <sz val="12"/>
        <rFont val="ＭＳ Ｐゴシック"/>
        <family val="3"/>
        <charset val="128"/>
      </rPr>
      <t>/年]</t>
    </r>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</si>
  <si>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</si>
  <si>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3"/>
  </si>
  <si>
    <r>
      <t>CO</t>
    </r>
    <r>
      <rPr>
        <sz val="9"/>
        <rFont val="ＭＳ Ｐゴシック"/>
        <family val="3"/>
        <charset val="128"/>
      </rPr>
      <t>2</t>
    </r>
    <r>
      <rPr>
        <sz val="12"/>
        <rFont val="ＭＳ Ｐゴシック"/>
        <family val="3"/>
        <charset val="128"/>
      </rPr>
      <t>排出係数</t>
    </r>
    <phoneticPr fontId="3"/>
  </si>
  <si>
    <r>
      <t xml:space="preserve"> kg-CO</t>
    </r>
    <r>
      <rPr>
        <sz val="9"/>
        <rFont val="ＭＳ Ｐゴシック"/>
        <family val="3"/>
        <charset val="128"/>
      </rPr>
      <t>2</t>
    </r>
    <r>
      <rPr>
        <sz val="12"/>
        <rFont val="ＭＳ Ｐゴシック"/>
        <family val="3"/>
        <charset val="128"/>
      </rPr>
      <t>/kWh</t>
    </r>
    <phoneticPr fontId="3"/>
  </si>
  <si>
    <r>
      <t>[kg-CO</t>
    </r>
    <r>
      <rPr>
        <sz val="9"/>
        <rFont val="ＭＳ Ｐゴシック"/>
        <family val="3"/>
        <charset val="128"/>
      </rPr>
      <t>2</t>
    </r>
    <r>
      <rPr>
        <sz val="12"/>
        <rFont val="ＭＳ Ｐゴシック"/>
        <family val="3"/>
        <charset val="128"/>
      </rPr>
      <t>/年]</t>
    </r>
    <phoneticPr fontId="3"/>
  </si>
  <si>
    <r>
      <t>MJ/Nm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</si>
  <si>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</si>
  <si>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</si>
  <si>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/l</t>
    </r>
    <phoneticPr fontId="3"/>
  </si>
  <si>
    <r>
      <t xml:space="preserve"> CO2排出量 [kg-CO</t>
    </r>
    <r>
      <rPr>
        <sz val="9"/>
        <rFont val="ＭＳ Ｐゴシック"/>
        <family val="3"/>
        <charset val="128"/>
      </rPr>
      <t>2</t>
    </r>
    <r>
      <rPr>
        <sz val="12"/>
        <rFont val="ＭＳ Ｐゴシック"/>
        <family val="3"/>
        <charset val="128"/>
      </rPr>
      <t>/年]</t>
    </r>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</si>
  <si>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</si>
  <si>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</si>
  <si>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</si>
  <si>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r>
      <t>直接工事費　（科目別内訳書）　（補助金　</t>
    </r>
    <r>
      <rPr>
        <u/>
        <sz val="11"/>
        <rFont val="ＭＳ Ｐゴシック"/>
        <family val="3"/>
        <charset val="128"/>
      </rPr>
      <t xml:space="preserve"> 有 　／ 無</t>
    </r>
    <r>
      <rPr>
        <sz val="11"/>
        <rFont val="ＭＳ Ｐゴシック"/>
        <family val="3"/>
        <charset val="128"/>
      </rPr>
      <t xml:space="preserve"> )</t>
    </r>
    <rPh sb="7" eb="8">
      <t>カ</t>
    </rPh>
    <phoneticPr fontId="3"/>
  </si>
  <si>
    <t>ESCO事業収支計画表　　（消費税込み、</t>
    <rPh sb="4" eb="6">
      <t>ジギョウ</t>
    </rPh>
    <rPh sb="6" eb="8">
      <t>シュウシ</t>
    </rPh>
    <rPh sb="8" eb="11">
      <t>ケイカクヒョウ</t>
    </rPh>
    <rPh sb="14" eb="17">
      <t>ショウヒゼイ</t>
    </rPh>
    <rPh sb="17" eb="18">
      <t>コ</t>
    </rPh>
    <phoneticPr fontId="3"/>
  </si>
  <si>
    <t>補助金</t>
    <phoneticPr fontId="3"/>
  </si>
  <si>
    <t>：有／無、</t>
    <rPh sb="1" eb="2">
      <t>アリ</t>
    </rPh>
    <rPh sb="3" eb="4">
      <t>ナ</t>
    </rPh>
    <phoneticPr fontId="3"/>
  </si>
  <si>
    <t>金利：</t>
    <phoneticPr fontId="3"/>
  </si>
  <si>
    <t>ESCO契約期間：</t>
    <phoneticPr fontId="3"/>
  </si>
  <si>
    <r>
      <t>長 期 収 支 計 画 表</t>
    </r>
    <r>
      <rPr>
        <b/>
        <sz val="14"/>
        <rFont val="ＭＳ Ｐゴシック"/>
        <family val="3"/>
        <charset val="128"/>
      </rPr>
      <t>　　　　　　（消費税込み）　</t>
    </r>
    <rPh sb="0" eb="1">
      <t>チョウ</t>
    </rPh>
    <rPh sb="2" eb="3">
      <t>キ</t>
    </rPh>
    <rPh sb="4" eb="5">
      <t>オサム</t>
    </rPh>
    <rPh sb="6" eb="7">
      <t>ササ</t>
    </rPh>
    <rPh sb="8" eb="9">
      <t>ケイ</t>
    </rPh>
    <rPh sb="10" eb="11">
      <t>ガ</t>
    </rPh>
    <rPh sb="12" eb="13">
      <t>オモテ</t>
    </rPh>
    <phoneticPr fontId="3"/>
  </si>
  <si>
    <t>　（補助金：</t>
    <phoneticPr fontId="3"/>
  </si>
  <si>
    <t>有／無、</t>
    <phoneticPr fontId="3"/>
  </si>
  <si>
    <t>ESCO契約期間：</t>
    <phoneticPr fontId="3"/>
  </si>
  <si>
    <t>■行政財産使用料</t>
    <rPh sb="1" eb="3">
      <t>ギョウセイ</t>
    </rPh>
    <rPh sb="3" eb="5">
      <t>ザイサン</t>
    </rPh>
    <rPh sb="5" eb="8">
      <t>シヨウリョウ</t>
    </rPh>
    <phoneticPr fontId="3"/>
  </si>
  <si>
    <t>設置箇所</t>
    <rPh sb="0" eb="2">
      <t>セッチ</t>
    </rPh>
    <rPh sb="2" eb="4">
      <t>カショ</t>
    </rPh>
    <phoneticPr fontId="3"/>
  </si>
  <si>
    <r>
      <t>単価</t>
    </r>
    <r>
      <rPr>
        <vertAlign val="superscript"/>
        <sz val="11"/>
        <rFont val="ＭＳ Ｐゴシック"/>
        <family val="3"/>
        <charset val="128"/>
      </rPr>
      <t>※1</t>
    </r>
    <r>
      <rPr>
        <sz val="11"/>
        <rFont val="ＭＳ Ｐゴシック"/>
        <family val="3"/>
        <charset val="128"/>
      </rPr>
      <t xml:space="preserve">
　（円/㎡）</t>
    </r>
    <rPh sb="0" eb="2">
      <t>タンカ</t>
    </rPh>
    <phoneticPr fontId="3"/>
  </si>
  <si>
    <r>
      <t>占有面積
（㎡）</t>
    </r>
    <r>
      <rPr>
        <vertAlign val="superscript"/>
        <sz val="11"/>
        <rFont val="ＭＳ Ｐゴシック"/>
        <family val="3"/>
        <charset val="128"/>
      </rPr>
      <t>※2</t>
    </r>
    <rPh sb="0" eb="2">
      <t>センユウ</t>
    </rPh>
    <rPh sb="2" eb="4">
      <t>メンセキ</t>
    </rPh>
    <phoneticPr fontId="3"/>
  </si>
  <si>
    <t>行政財産使用料
（円/各年）</t>
    <rPh sb="0" eb="2">
      <t>ギョウセイ</t>
    </rPh>
    <rPh sb="2" eb="4">
      <t>ザイサン</t>
    </rPh>
    <rPh sb="4" eb="7">
      <t>シヨウリョウ</t>
    </rPh>
    <rPh sb="9" eb="10">
      <t>エン</t>
    </rPh>
    <rPh sb="11" eb="12">
      <t>カク</t>
    </rPh>
    <rPh sb="12" eb="13">
      <t>ネン</t>
    </rPh>
    <phoneticPr fontId="3"/>
  </si>
  <si>
    <t>※１　特記ESCO提案募集要項を参照のこと。</t>
    <rPh sb="3" eb="5">
      <t>トッキ</t>
    </rPh>
    <rPh sb="9" eb="11">
      <t>テイアン</t>
    </rPh>
    <rPh sb="11" eb="13">
      <t>ボシュウ</t>
    </rPh>
    <rPh sb="13" eb="15">
      <t>ヨウコウ</t>
    </rPh>
    <rPh sb="16" eb="18">
      <t>サンショウ</t>
    </rPh>
    <phoneticPr fontId="3"/>
  </si>
  <si>
    <t>※２　占有面積は、小数第２位まで記入のこと。（小数第３位以下は切り捨て）</t>
    <rPh sb="3" eb="5">
      <t>センユウ</t>
    </rPh>
    <rPh sb="5" eb="7">
      <t>メンセキ</t>
    </rPh>
    <rPh sb="9" eb="11">
      <t>ショウスウ</t>
    </rPh>
    <rPh sb="11" eb="12">
      <t>ダイ</t>
    </rPh>
    <rPh sb="13" eb="14">
      <t>イ</t>
    </rPh>
    <rPh sb="16" eb="18">
      <t>キニュウ</t>
    </rPh>
    <rPh sb="23" eb="25">
      <t>ショウスウ</t>
    </rPh>
    <rPh sb="25" eb="26">
      <t>ダイ</t>
    </rPh>
    <rPh sb="27" eb="28">
      <t>イ</t>
    </rPh>
    <rPh sb="28" eb="30">
      <t>イカ</t>
    </rPh>
    <rPh sb="31" eb="32">
      <t>キ</t>
    </rPh>
    <rPh sb="33" eb="34">
      <t>ス</t>
    </rPh>
    <phoneticPr fontId="3"/>
  </si>
  <si>
    <t>利益加算額
（円/15年）</t>
    <rPh sb="0" eb="2">
      <t>リエキ</t>
    </rPh>
    <rPh sb="2" eb="5">
      <t>カサンガク</t>
    </rPh>
    <rPh sb="7" eb="8">
      <t>エン</t>
    </rPh>
    <rPh sb="11" eb="12">
      <t>ネン</t>
    </rPh>
    <phoneticPr fontId="3"/>
  </si>
  <si>
    <t>利益加算額
（円/各年）</t>
    <rPh sb="0" eb="2">
      <t>リエキ</t>
    </rPh>
    <rPh sb="2" eb="5">
      <t>カサンガク</t>
    </rPh>
    <rPh sb="7" eb="8">
      <t>エン</t>
    </rPh>
    <rPh sb="9" eb="10">
      <t>カク</t>
    </rPh>
    <rPh sb="10" eb="11">
      <t>ネン</t>
    </rPh>
    <phoneticPr fontId="3"/>
  </si>
  <si>
    <t>個数
（式）</t>
    <rPh sb="0" eb="2">
      <t>コスウ</t>
    </rPh>
    <rPh sb="4" eb="5">
      <t>シキ</t>
    </rPh>
    <phoneticPr fontId="3"/>
  </si>
  <si>
    <r>
      <t>単価　（円/式）</t>
    </r>
    <r>
      <rPr>
        <vertAlign val="superscript"/>
        <sz val="11"/>
        <rFont val="ＭＳ Ｐゴシック"/>
        <family val="3"/>
        <charset val="128"/>
      </rPr>
      <t>※1</t>
    </r>
    <rPh sb="0" eb="2">
      <t>タンカ</t>
    </rPh>
    <rPh sb="6" eb="7">
      <t>シキ</t>
    </rPh>
    <phoneticPr fontId="3"/>
  </si>
  <si>
    <t>＜その他＞</t>
    <rPh sb="3" eb="4">
      <t>タ</t>
    </rPh>
    <phoneticPr fontId="3"/>
  </si>
  <si>
    <t>個数
（台）</t>
    <rPh sb="0" eb="2">
      <t>コスウ</t>
    </rPh>
    <rPh sb="4" eb="5">
      <t>ダイ</t>
    </rPh>
    <phoneticPr fontId="3"/>
  </si>
  <si>
    <t>能力
（kW/台）</t>
    <rPh sb="0" eb="2">
      <t>ノウリョク</t>
    </rPh>
    <rPh sb="7" eb="8">
      <t>ダイ</t>
    </rPh>
    <phoneticPr fontId="3"/>
  </si>
  <si>
    <r>
      <t>単価</t>
    </r>
    <r>
      <rPr>
        <vertAlign val="superscript"/>
        <sz val="11"/>
        <rFont val="ＭＳ Ｐゴシック"/>
        <family val="3"/>
        <charset val="128"/>
      </rPr>
      <t>※1</t>
    </r>
    <r>
      <rPr>
        <sz val="11"/>
        <rFont val="ＭＳ Ｐゴシック"/>
        <family val="3"/>
        <charset val="128"/>
      </rPr>
      <t xml:space="preserve">
（円/kW）</t>
    </r>
    <rPh sb="0" eb="2">
      <t>タンカ</t>
    </rPh>
    <rPh sb="6" eb="7">
      <t>エン</t>
    </rPh>
    <phoneticPr fontId="3"/>
  </si>
  <si>
    <t>＜個別空調機＞</t>
    <rPh sb="1" eb="3">
      <t>コベツ</t>
    </rPh>
    <rPh sb="3" eb="4">
      <t>クウ</t>
    </rPh>
    <rPh sb="4" eb="5">
      <t>チョウ</t>
    </rPh>
    <rPh sb="5" eb="6">
      <t>キ</t>
    </rPh>
    <phoneticPr fontId="3"/>
  </si>
  <si>
    <r>
      <t>単価　（円/台）</t>
    </r>
    <r>
      <rPr>
        <vertAlign val="superscript"/>
        <sz val="11"/>
        <rFont val="ＭＳ Ｐゴシック"/>
        <family val="3"/>
        <charset val="128"/>
      </rPr>
      <t>※1</t>
    </r>
    <rPh sb="0" eb="2">
      <t>タンカ</t>
    </rPh>
    <rPh sb="6" eb="7">
      <t>ダイ</t>
    </rPh>
    <phoneticPr fontId="3"/>
  </si>
  <si>
    <t>＜空調熱源機器＞</t>
    <rPh sb="1" eb="2">
      <t>クウ</t>
    </rPh>
    <rPh sb="2" eb="3">
      <t>チョウ</t>
    </rPh>
    <rPh sb="3" eb="5">
      <t>ネツゲン</t>
    </rPh>
    <rPh sb="5" eb="6">
      <t>キ</t>
    </rPh>
    <rPh sb="6" eb="7">
      <t>キ</t>
    </rPh>
    <phoneticPr fontId="3"/>
  </si>
  <si>
    <t>■工事費利益加算額</t>
    <rPh sb="1" eb="4">
      <t>コウジヒ</t>
    </rPh>
    <rPh sb="4" eb="6">
      <t>リエキ</t>
    </rPh>
    <rPh sb="6" eb="9">
      <t>カサンガク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</si>
</sst>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_);[Red]\(#,##0\)"/>
    <numFmt numFmtId="178" formatCode="#,##0.000;[Red]\-#,##0.000"/>
    <numFmt numFmtId="179" formatCode="0_ "/>
    <numFmt numFmtId="180" formatCode="#,##0.0;[Red]\-#,##0.0"/>
    <numFmt numFmtId="181" formatCode="#,##0_ ;[Red]\-#,##0\ "/>
    <numFmt numFmtId="182" formatCode="#,##0.0_ ;[Red]\-#,##0.0\ "/>
    <numFmt numFmtId="183" formatCode="0_);[Red]\(0\)"/>
    <numFmt numFmtId="184" formatCode="0.00_);[Red]\(0.00\)"/>
    <numFmt numFmtId="185" formatCode="#,##0.00_ ;[Red]\-#,##0.00\ "/>
    <numFmt numFmtId="186" formatCode="0.00&quot; %、&quot;"/>
    <numFmt numFmtId="187" formatCode="#,##0&quot; 年）&quot;"/>
  </numFmts>
  <fonts count="8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6"/>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2"/>
      <color theme="3"/>
      <name val="ＭＳ Ｐゴシック"/>
      <family val="3"/>
      <charset val="128"/>
    </font>
    <font>
      <sz val="12"/>
      <color rgb="FFFF0000"/>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b/>
      <sz val="12"/>
      <name val="ＭＳ Ｐゴシック"/>
      <family val="3"/>
      <charset val="128"/>
    </font>
    <font>
      <sz val="10"/>
      <name val="ＭＳ Ｐ明朝"/>
      <family val="1"/>
      <charset val="128"/>
    </font>
    <font>
      <sz val="10.5"/>
      <name val="ＭＳ 明朝"/>
      <family val="1"/>
      <charset val="128"/>
    </font>
    <font>
      <sz val="11"/>
      <color theme="1"/>
      <name val="ＭＳ Ｐゴシック"/>
      <family val="3"/>
      <charset val="128"/>
      <scheme val="minor"/>
    </font>
    <font>
      <sz val="8"/>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明朝"/>
      <family val="1"/>
      <charset val="128"/>
    </font>
    <font>
      <sz val="9"/>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ゴシック"/>
      <family val="3"/>
      <charset val="128"/>
    </font>
    <font>
      <b/>
      <sz val="11"/>
      <name val="ＭＳ ゴシック"/>
      <family val="3"/>
      <charset val="128"/>
    </font>
    <font>
      <sz val="12"/>
      <color theme="4"/>
      <name val="ＭＳ ゴシック"/>
      <family val="3"/>
      <charset val="128"/>
    </font>
    <font>
      <sz val="11"/>
      <color theme="3"/>
      <name val="ＭＳ ゴシック"/>
      <family val="3"/>
      <charset val="128"/>
    </font>
    <font>
      <sz val="8"/>
      <color theme="4"/>
      <name val="ＭＳ ゴシック"/>
      <family val="3"/>
      <charset val="128"/>
    </font>
    <font>
      <sz val="9"/>
      <color theme="3"/>
      <name val="ＭＳ ゴシック"/>
      <family val="3"/>
      <charset val="128"/>
    </font>
    <font>
      <sz val="10"/>
      <color theme="3"/>
      <name val="ＭＳ ゴシック"/>
      <family val="3"/>
      <charset val="128"/>
    </font>
    <font>
      <b/>
      <u/>
      <sz val="16"/>
      <name val="ＭＳ Ｐゴシック"/>
      <family val="3"/>
      <charset val="128"/>
    </font>
    <font>
      <b/>
      <sz val="11"/>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sz val="11"/>
      <name val="ＭＳ Ｐ明朝"/>
      <family val="1"/>
      <charset val="128"/>
    </font>
    <font>
      <sz val="18"/>
      <name val="HG丸ｺﾞｼｯｸM-PRO"/>
      <family val="3"/>
      <charset val="128"/>
    </font>
    <font>
      <sz val="10"/>
      <name val="ＭＳ 明朝"/>
      <family val="1"/>
      <charset val="128"/>
    </font>
    <font>
      <sz val="11"/>
      <name val="ＭＳ 明朝"/>
      <family val="1"/>
      <charset val="128"/>
    </font>
    <font>
      <sz val="10.5"/>
      <color indexed="10"/>
      <name val="ＭＳ 明朝"/>
      <family val="1"/>
      <charset val="128"/>
    </font>
    <font>
      <b/>
      <sz val="10.5"/>
      <name val="ＭＳ 明朝"/>
      <family val="1"/>
      <charset val="128"/>
    </font>
    <font>
      <sz val="9"/>
      <name val="ＭＳ 明朝"/>
      <family val="1"/>
      <charset val="128"/>
    </font>
    <font>
      <sz val="14"/>
      <name val="HG丸ｺﾞｼｯｸM-PRO"/>
      <family val="3"/>
      <charset val="128"/>
    </font>
    <font>
      <sz val="22"/>
      <color indexed="10"/>
      <name val="ＭＳ Ｐゴシック"/>
      <family val="3"/>
      <charset val="128"/>
    </font>
    <font>
      <b/>
      <sz val="20"/>
      <name val="ＭＳ 明朝"/>
      <family val="1"/>
      <charset val="128"/>
    </font>
    <font>
      <sz val="12"/>
      <name val="ＭＳ 明朝"/>
      <family val="1"/>
      <charset val="128"/>
    </font>
    <font>
      <b/>
      <sz val="14"/>
      <name val="ＭＳ 明朝"/>
      <family val="1"/>
      <charset val="128"/>
    </font>
    <font>
      <b/>
      <u/>
      <sz val="14"/>
      <name val="ＭＳ Ｐゴシック"/>
      <family val="3"/>
      <charset val="128"/>
    </font>
    <font>
      <b/>
      <sz val="11"/>
      <color indexed="8"/>
      <name val="ＭＳ Ｐゴシック"/>
      <family val="3"/>
      <charset val="128"/>
    </font>
    <font>
      <sz val="18"/>
      <name val="ＭＳ 明朝"/>
      <family val="1"/>
      <charset val="128"/>
    </font>
    <font>
      <sz val="16"/>
      <name val="ＭＳ 明朝"/>
      <family val="1"/>
      <charset val="128"/>
    </font>
    <font>
      <sz val="10.5"/>
      <name val="ＭＳ ゴシック"/>
      <family val="3"/>
      <charset val="128"/>
    </font>
    <font>
      <sz val="10.5"/>
      <color theme="1"/>
      <name val="ＭＳ Ｐゴシック"/>
      <family val="3"/>
      <charset val="128"/>
      <scheme val="minor"/>
    </font>
    <font>
      <b/>
      <sz val="10.5"/>
      <color theme="1"/>
      <name val="ＭＳ Ｐゴシック"/>
      <family val="3"/>
      <charset val="128"/>
      <scheme val="minor"/>
    </font>
    <font>
      <b/>
      <sz val="11"/>
      <color indexed="81"/>
      <name val="ＭＳ Ｐゴシック"/>
      <family val="3"/>
      <charset val="128"/>
    </font>
    <font>
      <u/>
      <sz val="11"/>
      <name val="ＭＳ Ｐゴシック"/>
      <family val="3"/>
      <charset val="128"/>
    </font>
    <font>
      <u/>
      <sz val="12"/>
      <name val="ＭＳ Ｐゴシック"/>
      <family val="3"/>
      <charset val="128"/>
      <scheme val="minor"/>
    </font>
    <font>
      <sz val="11"/>
      <color theme="4"/>
      <name val="ＭＳ Ｐゴシック"/>
      <family val="3"/>
      <charset val="128"/>
    </font>
    <font>
      <u/>
      <sz val="16"/>
      <name val="ＭＳ Ｐゴシック"/>
      <family val="3"/>
      <charset val="128"/>
    </font>
    <font>
      <b/>
      <sz val="20"/>
      <name val="ＭＳ Ｐゴシック"/>
      <family val="3"/>
      <charset val="128"/>
    </font>
    <font>
      <sz val="18"/>
      <name val="ＭＳ Ｐゴシック"/>
      <family val="3"/>
      <charset val="128"/>
    </font>
    <font>
      <b/>
      <sz val="24"/>
      <name val="ＭＳ Ｐゴシック"/>
      <family val="3"/>
      <charset val="128"/>
    </font>
    <font>
      <b/>
      <sz val="36"/>
      <name val="ＭＳ Ｐゴシック"/>
      <family val="3"/>
      <charset val="128"/>
    </font>
    <font>
      <b/>
      <sz val="11"/>
      <color theme="0"/>
      <name val="ＭＳ Ｐゴシック"/>
      <family val="3"/>
      <charset val="128"/>
    </font>
    <font>
      <sz val="11"/>
      <color theme="0"/>
      <name val="ＭＳ Ｐゴシック"/>
      <family val="3"/>
      <charset val="128"/>
    </font>
    <font>
      <sz val="10"/>
      <color rgb="FFFF0000"/>
      <name val="ＭＳ Ｐゴシック"/>
      <family val="3"/>
      <charset val="128"/>
    </font>
    <font>
      <vertAlign val="superscript"/>
      <sz val="12"/>
      <name val="ＭＳ Ｐゴシック"/>
      <family val="3"/>
      <charset val="128"/>
    </font>
    <font>
      <sz val="12"/>
      <name val="ＭＳ Ｐゴシック"/>
      <family val="3"/>
      <charset val="128"/>
      <scheme val="major"/>
    </font>
    <font>
      <sz val="10"/>
      <color rgb="FFFF0000"/>
      <name val="ＭＳ Ｐゴシック"/>
      <family val="3"/>
      <charset val="128"/>
      <scheme val="minor"/>
    </font>
    <font>
      <vertAlign val="superscript"/>
      <sz val="11"/>
      <name val="ＭＳ Ｐゴシック"/>
      <family val="3"/>
      <charset val="128"/>
      <scheme val="minor"/>
    </font>
    <font>
      <sz val="2"/>
      <name val="ＭＳ Ｐゴシック"/>
      <family val="3"/>
      <charset val="128"/>
    </font>
    <font>
      <sz val="9.5"/>
      <name val="ＭＳ Ｐゴシック"/>
      <family val="3"/>
      <charset val="128"/>
    </font>
    <font>
      <vertAlign val="superscript"/>
      <sz val="1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s>
  <borders count="2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double">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double">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indexed="64"/>
      </left>
      <right/>
      <top style="double">
        <color indexed="64"/>
      </top>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double">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s>
  <cellStyleXfs count="10">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9" fontId="18" fillId="0" borderId="0" applyFont="0" applyFill="0" applyBorder="0" applyAlignment="0" applyProtection="0"/>
    <xf numFmtId="0" fontId="19" fillId="0" borderId="0">
      <alignment vertical="center"/>
    </xf>
    <xf numFmtId="0" fontId="2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801">
    <xf numFmtId="0" fontId="0" fillId="0" borderId="0" xfId="0"/>
    <xf numFmtId="0" fontId="0" fillId="0" borderId="0" xfId="0" applyBorder="1"/>
    <xf numFmtId="0" fontId="0" fillId="0" borderId="0" xfId="0" applyFill="1" applyAlignment="1">
      <alignment horizontal="centerContinuous"/>
    </xf>
    <xf numFmtId="0" fontId="0" fillId="0" borderId="0" xfId="0" applyFill="1" applyBorder="1" applyAlignment="1">
      <alignment horizontal="centerContinuous"/>
    </xf>
    <xf numFmtId="0" fontId="0" fillId="0" borderId="2" xfId="0" applyBorder="1"/>
    <xf numFmtId="0" fontId="0" fillId="0" borderId="3" xfId="0" applyBorder="1"/>
    <xf numFmtId="0" fontId="0" fillId="0" borderId="4" xfId="0" applyBorder="1"/>
    <xf numFmtId="0" fontId="0" fillId="0" borderId="6" xfId="0" applyBorder="1"/>
    <xf numFmtId="0" fontId="0" fillId="0" borderId="0" xfId="0" applyFill="1" applyBorder="1"/>
    <xf numFmtId="0" fontId="0" fillId="0" borderId="0" xfId="0" applyFont="1" applyFill="1" applyBorder="1"/>
    <xf numFmtId="0" fontId="2" fillId="0" borderId="0" xfId="0" applyFont="1" applyFill="1" applyBorder="1"/>
    <xf numFmtId="0" fontId="0" fillId="0" borderId="8" xfId="0" applyBorder="1"/>
    <xf numFmtId="0" fontId="4" fillId="0" borderId="0" xfId="0" applyFont="1" applyAlignment="1">
      <alignment horizontal="right"/>
    </xf>
    <xf numFmtId="0" fontId="4" fillId="0" borderId="0" xfId="0" applyFont="1" applyAlignment="1">
      <alignment horizontal="centerContinuous"/>
    </xf>
    <xf numFmtId="0" fontId="0" fillId="0" borderId="0" xfId="0" applyAlignment="1">
      <alignment horizontal="centerContinuous"/>
    </xf>
    <xf numFmtId="0" fontId="5" fillId="0" borderId="0" xfId="0" applyFont="1"/>
    <xf numFmtId="0" fontId="4" fillId="0" borderId="0" xfId="0" quotePrefix="1" applyFont="1" applyAlignment="1">
      <alignment horizontal="right"/>
    </xf>
    <xf numFmtId="0" fontId="4" fillId="0" borderId="0" xfId="0" quotePrefix="1" applyFont="1" applyAlignment="1">
      <alignment horizontal="right" vertical="center"/>
    </xf>
    <xf numFmtId="0" fontId="0" fillId="0" borderId="0" xfId="0"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4" xfId="0" applyBorder="1"/>
    <xf numFmtId="0" fontId="0" fillId="0" borderId="13" xfId="0" applyBorder="1"/>
    <xf numFmtId="0" fontId="0" fillId="0" borderId="5" xfId="0" applyBorder="1"/>
    <xf numFmtId="0" fontId="4" fillId="0" borderId="0" xfId="0" applyFont="1" applyBorder="1" applyAlignment="1">
      <alignment horizontal="right"/>
    </xf>
    <xf numFmtId="0" fontId="4" fillId="0" borderId="0" xfId="0" applyFont="1" applyBorder="1" applyAlignment="1">
      <alignment horizontal="centerContinuous"/>
    </xf>
    <xf numFmtId="0" fontId="0" fillId="0" borderId="10" xfId="0" applyFill="1" applyBorder="1"/>
    <xf numFmtId="0" fontId="0" fillId="0" borderId="13" xfId="0" applyFill="1" applyBorder="1"/>
    <xf numFmtId="0" fontId="0" fillId="0" borderId="13" xfId="0" applyBorder="1" applyAlignment="1">
      <alignment horizontal="center" textRotation="90"/>
    </xf>
    <xf numFmtId="0" fontId="0" fillId="0" borderId="11" xfId="0" applyFill="1" applyBorder="1"/>
    <xf numFmtId="0" fontId="0" fillId="0" borderId="28" xfId="0" applyBorder="1" applyAlignment="1">
      <alignment horizontal="center"/>
    </xf>
    <xf numFmtId="0" fontId="6" fillId="0" borderId="0" xfId="0" applyFont="1" applyFill="1" applyBorder="1"/>
    <xf numFmtId="0" fontId="6" fillId="0" borderId="35" xfId="0" applyFont="1" applyFill="1" applyBorder="1"/>
    <xf numFmtId="0" fontId="6" fillId="0" borderId="35" xfId="0" applyFont="1" applyBorder="1"/>
    <xf numFmtId="0" fontId="6" fillId="0" borderId="36" xfId="0" applyFont="1" applyBorder="1"/>
    <xf numFmtId="38" fontId="0" fillId="0" borderId="0" xfId="0" applyNumberFormat="1"/>
    <xf numFmtId="0" fontId="6" fillId="0" borderId="5" xfId="0" applyFont="1" applyBorder="1"/>
    <xf numFmtId="0" fontId="7" fillId="0" borderId="36" xfId="0" applyFont="1" applyBorder="1" applyAlignment="1">
      <alignment vertical="center" wrapText="1"/>
    </xf>
    <xf numFmtId="0" fontId="7" fillId="0" borderId="36" xfId="0" applyFont="1" applyBorder="1" applyAlignment="1">
      <alignment vertical="center"/>
    </xf>
    <xf numFmtId="0" fontId="6" fillId="0" borderId="36" xfId="0" applyFont="1" applyFill="1" applyBorder="1"/>
    <xf numFmtId="0" fontId="6" fillId="0" borderId="0" xfId="0" applyFont="1" applyFill="1" applyBorder="1" applyAlignment="1">
      <alignment horizontal="right"/>
    </xf>
    <xf numFmtId="0" fontId="0" fillId="0" borderId="26" xfId="0" applyBorder="1"/>
    <xf numFmtId="0" fontId="2" fillId="0" borderId="0" xfId="0" applyFont="1"/>
    <xf numFmtId="0" fontId="2" fillId="0" borderId="0" xfId="0" applyFont="1" applyBorder="1"/>
    <xf numFmtId="0" fontId="8" fillId="0" borderId="0" xfId="0" applyFont="1" applyBorder="1"/>
    <xf numFmtId="0" fontId="8" fillId="0" borderId="0" xfId="0" applyFont="1"/>
    <xf numFmtId="0" fontId="0" fillId="0" borderId="0" xfId="0" applyFont="1" applyFill="1"/>
    <xf numFmtId="0" fontId="2" fillId="0" borderId="0" xfId="0" applyFont="1" applyAlignment="1">
      <alignment horizontal="centerContinuous"/>
    </xf>
    <xf numFmtId="0" fontId="11" fillId="0" borderId="0" xfId="0" applyFont="1" applyBorder="1"/>
    <xf numFmtId="0" fontId="8" fillId="0" borderId="4" xfId="0" applyFont="1" applyBorder="1"/>
    <xf numFmtId="0" fontId="0" fillId="0" borderId="0" xfId="0" applyAlignment="1">
      <alignment horizontal="right"/>
    </xf>
    <xf numFmtId="0" fontId="8" fillId="0" borderId="10" xfId="0" applyFont="1" applyBorder="1"/>
    <xf numFmtId="0" fontId="8" fillId="0" borderId="11" xfId="0" applyFont="1" applyBorder="1"/>
    <xf numFmtId="0" fontId="8" fillId="0" borderId="71" xfId="0" applyFont="1" applyFill="1" applyBorder="1" applyAlignment="1">
      <alignment horizontal="center"/>
    </xf>
    <xf numFmtId="0" fontId="8" fillId="0" borderId="49" xfId="0" applyFont="1" applyBorder="1" applyAlignment="1">
      <alignment horizontal="center"/>
    </xf>
    <xf numFmtId="0" fontId="8" fillId="0" borderId="40" xfId="0" applyFont="1" applyBorder="1"/>
    <xf numFmtId="0" fontId="8" fillId="0" borderId="41" xfId="0" applyFont="1" applyBorder="1"/>
    <xf numFmtId="0" fontId="8" fillId="0" borderId="53" xfId="0" applyFont="1" applyFill="1" applyBorder="1" applyAlignment="1">
      <alignment horizontal="center"/>
    </xf>
    <xf numFmtId="0" fontId="8" fillId="0" borderId="55" xfId="0" applyFont="1" applyBorder="1" applyAlignment="1">
      <alignment horizontal="center"/>
    </xf>
    <xf numFmtId="0" fontId="8" fillId="0" borderId="75" xfId="0" applyFont="1" applyBorder="1"/>
    <xf numFmtId="0" fontId="8" fillId="0" borderId="76" xfId="0" applyFont="1" applyBorder="1"/>
    <xf numFmtId="0" fontId="8" fillId="0" borderId="1" xfId="0" applyFont="1" applyBorder="1"/>
    <xf numFmtId="0" fontId="8" fillId="0" borderId="4" xfId="0" applyFont="1" applyFill="1" applyBorder="1"/>
    <xf numFmtId="0" fontId="8" fillId="0" borderId="65" xfId="0" applyFont="1" applyFill="1" applyBorder="1"/>
    <xf numFmtId="0" fontId="8" fillId="0" borderId="1" xfId="0" applyFont="1" applyFill="1" applyBorder="1"/>
    <xf numFmtId="0" fontId="8" fillId="0" borderId="2" xfId="0" applyFont="1" applyFill="1" applyBorder="1"/>
    <xf numFmtId="0" fontId="8" fillId="0" borderId="83" xfId="0" applyFont="1" applyFill="1" applyBorder="1"/>
    <xf numFmtId="0" fontId="8" fillId="0" borderId="63" xfId="0" applyFont="1" applyFill="1" applyBorder="1"/>
    <xf numFmtId="0" fontId="8" fillId="0" borderId="86" xfId="0" applyFont="1" applyFill="1" applyBorder="1"/>
    <xf numFmtId="0" fontId="8" fillId="0" borderId="58" xfId="0" applyFont="1" applyFill="1" applyBorder="1"/>
    <xf numFmtId="0" fontId="8" fillId="0" borderId="7" xfId="0" applyFont="1" applyBorder="1"/>
    <xf numFmtId="0" fontId="8" fillId="0" borderId="87" xfId="0" applyFont="1" applyBorder="1"/>
    <xf numFmtId="0" fontId="8" fillId="0" borderId="91" xfId="0" applyFont="1" applyBorder="1"/>
    <xf numFmtId="0" fontId="8" fillId="0" borderId="92" xfId="0" applyFont="1" applyBorder="1"/>
    <xf numFmtId="0" fontId="8" fillId="0" borderId="84" xfId="0" applyFont="1" applyBorder="1"/>
    <xf numFmtId="0" fontId="8" fillId="0" borderId="63" xfId="0" applyFont="1" applyBorder="1"/>
    <xf numFmtId="0" fontId="8" fillId="0" borderId="2" xfId="0" applyFont="1" applyBorder="1"/>
    <xf numFmtId="0" fontId="8" fillId="0" borderId="81" xfId="0" applyFont="1" applyBorder="1"/>
    <xf numFmtId="0" fontId="8" fillId="0" borderId="33" xfId="0" applyFont="1" applyBorder="1"/>
    <xf numFmtId="0" fontId="4" fillId="0" borderId="0" xfId="0" quotePrefix="1" applyFont="1" applyAlignment="1"/>
    <xf numFmtId="0" fontId="0" fillId="0" borderId="0" xfId="0" applyFill="1"/>
    <xf numFmtId="0" fontId="0" fillId="0" borderId="81" xfId="0" applyFill="1" applyBorder="1" applyAlignment="1">
      <alignment horizontal="right"/>
    </xf>
    <xf numFmtId="0" fontId="0" fillId="0" borderId="28" xfId="0" applyFill="1" applyBorder="1" applyAlignment="1">
      <alignment horizontal="right"/>
    </xf>
    <xf numFmtId="0" fontId="0" fillId="0" borderId="91" xfId="0" applyFill="1" applyBorder="1"/>
    <xf numFmtId="0" fontId="0" fillId="0" borderId="29" xfId="0" applyFill="1" applyBorder="1" applyAlignment="1">
      <alignment horizontal="right"/>
    </xf>
    <xf numFmtId="0" fontId="0" fillId="0" borderId="47" xfId="0" applyFill="1" applyBorder="1"/>
    <xf numFmtId="0" fontId="0" fillId="0" borderId="4" xfId="0" applyFill="1" applyBorder="1"/>
    <xf numFmtId="0" fontId="0" fillId="0" borderId="3" xfId="0" applyFill="1" applyBorder="1"/>
    <xf numFmtId="0" fontId="0" fillId="0" borderId="2" xfId="0" applyFill="1" applyBorder="1"/>
    <xf numFmtId="0" fontId="0" fillId="0" borderId="4" xfId="0" applyFill="1" applyBorder="1" applyAlignment="1">
      <alignment horizontal="right"/>
    </xf>
    <xf numFmtId="0" fontId="0" fillId="0" borderId="69" xfId="0" applyFill="1" applyBorder="1"/>
    <xf numFmtId="0" fontId="4" fillId="0" borderId="0" xfId="0" applyFont="1" applyFill="1" applyAlignment="1">
      <alignment horizontal="right"/>
    </xf>
    <xf numFmtId="0" fontId="0" fillId="0" borderId="0" xfId="0" applyFill="1" applyBorder="1" applyAlignment="1">
      <alignment horizontal="right"/>
    </xf>
    <xf numFmtId="0" fontId="5" fillId="0" borderId="0" xfId="0" applyFont="1" applyBorder="1"/>
    <xf numFmtId="0" fontId="5" fillId="0" borderId="0" xfId="0" applyFont="1" applyBorder="1" applyAlignment="1">
      <alignment horizontal="centerContinuous"/>
    </xf>
    <xf numFmtId="0" fontId="6" fillId="0" borderId="0" xfId="0" applyFont="1" applyBorder="1"/>
    <xf numFmtId="0" fontId="6" fillId="0" borderId="0" xfId="0" applyFont="1" applyBorder="1" applyAlignment="1">
      <alignment horizontal="centerContinuous"/>
    </xf>
    <xf numFmtId="0" fontId="0" fillId="0" borderId="0" xfId="0" applyFont="1"/>
    <xf numFmtId="0" fontId="8" fillId="0" borderId="0" xfId="4" applyFont="1">
      <alignment vertical="center"/>
    </xf>
    <xf numFmtId="0" fontId="23" fillId="0" borderId="0" xfId="4" applyFont="1" applyBorder="1">
      <alignment vertical="center"/>
    </xf>
    <xf numFmtId="0" fontId="23" fillId="0" borderId="22" xfId="4" applyFont="1" applyBorder="1">
      <alignment vertical="center"/>
    </xf>
    <xf numFmtId="0" fontId="23" fillId="0" borderId="105" xfId="4" applyFont="1" applyBorder="1" applyAlignment="1">
      <alignment vertical="center"/>
    </xf>
    <xf numFmtId="0" fontId="23" fillId="0" borderId="103" xfId="4" applyFont="1" applyBorder="1" applyAlignment="1">
      <alignment vertical="center"/>
    </xf>
    <xf numFmtId="0" fontId="24" fillId="0" borderId="103" xfId="4" applyFont="1" applyBorder="1" applyAlignment="1">
      <alignment vertical="center" shrinkToFit="1"/>
    </xf>
    <xf numFmtId="0" fontId="24" fillId="0" borderId="106" xfId="4" applyFont="1" applyBorder="1" applyAlignment="1">
      <alignment vertical="center" shrinkToFit="1"/>
    </xf>
    <xf numFmtId="0" fontId="24" fillId="0" borderId="107" xfId="4" applyFont="1" applyBorder="1">
      <alignment vertical="center"/>
    </xf>
    <xf numFmtId="0" fontId="23" fillId="0" borderId="48" xfId="4" applyFont="1" applyBorder="1">
      <alignment vertical="center"/>
    </xf>
    <xf numFmtId="0" fontId="24" fillId="0" borderId="0" xfId="4" applyFont="1" applyBorder="1">
      <alignment vertical="center"/>
    </xf>
    <xf numFmtId="0" fontId="24" fillId="0" borderId="48" xfId="4" applyFont="1" applyBorder="1">
      <alignment vertical="center"/>
    </xf>
    <xf numFmtId="0" fontId="23" fillId="0" borderId="37" xfId="4" applyFont="1" applyBorder="1" applyAlignment="1">
      <alignment vertical="top"/>
    </xf>
    <xf numFmtId="0" fontId="23" fillId="0" borderId="2" xfId="4" applyFont="1" applyBorder="1" applyAlignment="1">
      <alignment vertical="top"/>
    </xf>
    <xf numFmtId="0" fontId="23" fillId="0" borderId="39" xfId="4" applyFont="1" applyBorder="1" applyAlignment="1">
      <alignment vertical="top"/>
    </xf>
    <xf numFmtId="0" fontId="23" fillId="0" borderId="21" xfId="4" applyFont="1" applyBorder="1" applyAlignment="1">
      <alignment vertical="top"/>
    </xf>
    <xf numFmtId="0" fontId="23" fillId="0" borderId="0" xfId="4" applyFont="1" applyBorder="1" applyAlignment="1">
      <alignment vertical="top"/>
    </xf>
    <xf numFmtId="0" fontId="23" fillId="0" borderId="22" xfId="4" applyFont="1" applyBorder="1" applyAlignment="1">
      <alignment vertical="top"/>
    </xf>
    <xf numFmtId="0" fontId="8" fillId="0" borderId="48" xfId="4" applyFont="1" applyBorder="1">
      <alignment vertical="center"/>
    </xf>
    <xf numFmtId="0" fontId="23" fillId="0" borderId="48" xfId="4" applyFont="1" applyBorder="1" applyAlignment="1">
      <alignment vertical="top"/>
    </xf>
    <xf numFmtId="0" fontId="23" fillId="0" borderId="108" xfId="4" applyFont="1" applyBorder="1" applyAlignment="1">
      <alignment vertical="top"/>
    </xf>
    <xf numFmtId="0" fontId="23" fillId="0" borderId="21" xfId="4" applyFont="1" applyBorder="1" applyAlignment="1">
      <alignment vertical="center"/>
    </xf>
    <xf numFmtId="0" fontId="23" fillId="0" borderId="0" xfId="4" applyFont="1" applyBorder="1" applyAlignment="1">
      <alignment vertical="center"/>
    </xf>
    <xf numFmtId="0" fontId="24" fillId="0" borderId="25" xfId="4" applyFont="1" applyBorder="1">
      <alignment vertical="center"/>
    </xf>
    <xf numFmtId="0" fontId="23" fillId="0" borderId="26" xfId="4" applyFont="1" applyBorder="1" applyAlignment="1">
      <alignment vertical="center"/>
    </xf>
    <xf numFmtId="0" fontId="23" fillId="0" borderId="25" xfId="4" applyFont="1" applyBorder="1" applyAlignment="1">
      <alignment vertical="center"/>
    </xf>
    <xf numFmtId="0" fontId="24" fillId="0" borderId="26" xfId="4" applyFont="1" applyBorder="1">
      <alignment vertical="center"/>
    </xf>
    <xf numFmtId="0" fontId="23" fillId="0" borderId="26" xfId="4" applyFont="1" applyBorder="1">
      <alignment vertical="center"/>
    </xf>
    <xf numFmtId="0" fontId="23" fillId="0" borderId="27" xfId="4" applyFont="1" applyBorder="1">
      <alignment vertical="center"/>
    </xf>
    <xf numFmtId="0" fontId="23" fillId="0" borderId="48" xfId="4" applyFont="1" applyBorder="1" applyAlignment="1">
      <alignment vertical="center"/>
    </xf>
    <xf numFmtId="0" fontId="23" fillId="0" borderId="108" xfId="4" applyFont="1" applyBorder="1">
      <alignment vertical="center"/>
    </xf>
    <xf numFmtId="0" fontId="23" fillId="0" borderId="26" xfId="4" applyFont="1" applyFill="1" applyBorder="1" applyAlignment="1">
      <alignment vertical="center"/>
    </xf>
    <xf numFmtId="0" fontId="23" fillId="0" borderId="0" xfId="4" applyFont="1" applyFill="1" applyBorder="1" applyAlignment="1">
      <alignment vertical="top"/>
    </xf>
    <xf numFmtId="0" fontId="23" fillId="0" borderId="26" xfId="4" applyFont="1" applyBorder="1" applyAlignment="1">
      <alignment vertical="top"/>
    </xf>
    <xf numFmtId="0" fontId="23" fillId="0" borderId="27" xfId="4" applyFont="1" applyBorder="1" applyAlignment="1">
      <alignment vertical="top"/>
    </xf>
    <xf numFmtId="0" fontId="20" fillId="0" borderId="0" xfId="5"/>
    <xf numFmtId="0" fontId="20" fillId="0" borderId="5" xfId="5" applyFill="1" applyBorder="1" applyAlignment="1">
      <alignment horizontal="center" vertical="center"/>
    </xf>
    <xf numFmtId="0" fontId="20" fillId="0" borderId="111" xfId="5" applyBorder="1" applyAlignment="1">
      <alignment horizontal="center"/>
    </xf>
    <xf numFmtId="0" fontId="20" fillId="0" borderId="18" xfId="5" applyBorder="1" applyAlignment="1">
      <alignment horizontal="center"/>
    </xf>
    <xf numFmtId="0" fontId="20" fillId="0" borderId="15" xfId="5" applyBorder="1" applyAlignment="1">
      <alignment vertical="center"/>
    </xf>
    <xf numFmtId="0" fontId="20" fillId="0" borderId="16" xfId="5" applyBorder="1" applyAlignment="1">
      <alignment vertical="center"/>
    </xf>
    <xf numFmtId="0" fontId="20" fillId="0" borderId="0" xfId="5" applyAlignment="1">
      <alignment horizontal="right"/>
    </xf>
    <xf numFmtId="0" fontId="0" fillId="0" borderId="0" xfId="0" applyAlignment="1">
      <alignment vertical="center"/>
    </xf>
    <xf numFmtId="0" fontId="0" fillId="0" borderId="0" xfId="0" applyBorder="1" applyAlignment="1">
      <alignment vertical="center"/>
    </xf>
    <xf numFmtId="0" fontId="0" fillId="0" borderId="5" xfId="0" applyFill="1" applyBorder="1" applyAlignment="1">
      <alignment horizontal="center" vertical="center"/>
    </xf>
    <xf numFmtId="0" fontId="0" fillId="0" borderId="118" xfId="0" applyBorder="1" applyAlignment="1">
      <alignment horizontal="center" vertical="center"/>
    </xf>
    <xf numFmtId="0" fontId="0" fillId="0" borderId="114" xfId="0" applyBorder="1" applyAlignment="1">
      <alignment horizontal="center" vertical="center" wrapText="1"/>
    </xf>
    <xf numFmtId="0" fontId="0" fillId="0" borderId="114"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116" xfId="0" applyBorder="1" applyAlignment="1">
      <alignment horizontal="center" vertical="center"/>
    </xf>
    <xf numFmtId="49" fontId="0" fillId="0" borderId="23" xfId="0" applyNumberFormat="1" applyBorder="1" applyAlignment="1">
      <alignment horizontal="center" vertical="center" wrapText="1"/>
    </xf>
    <xf numFmtId="0" fontId="0" fillId="0" borderId="23" xfId="0" applyBorder="1" applyAlignment="1">
      <alignment horizontal="center" vertical="center"/>
    </xf>
    <xf numFmtId="177" fontId="0" fillId="0" borderId="23" xfId="0" applyNumberFormat="1" applyBorder="1" applyAlignment="1">
      <alignment horizontal="center" vertical="center"/>
    </xf>
    <xf numFmtId="176" fontId="0" fillId="0" borderId="23" xfId="0" applyNumberFormat="1" applyBorder="1" applyAlignment="1">
      <alignment horizontal="center" vertical="center"/>
    </xf>
    <xf numFmtId="0" fontId="0" fillId="0" borderId="23" xfId="0" applyBorder="1" applyAlignment="1">
      <alignment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vertical="center"/>
    </xf>
    <xf numFmtId="0" fontId="0" fillId="0" borderId="19" xfId="0" applyBorder="1" applyAlignment="1">
      <alignment horizontal="center" vertical="center"/>
    </xf>
    <xf numFmtId="0" fontId="0" fillId="0" borderId="44" xfId="0" applyBorder="1" applyAlignment="1">
      <alignment horizontal="center" vertical="center"/>
    </xf>
    <xf numFmtId="177" fontId="0" fillId="0" borderId="19" xfId="0" applyNumberFormat="1" applyBorder="1" applyAlignment="1">
      <alignment horizontal="center" vertical="center"/>
    </xf>
    <xf numFmtId="176" fontId="0" fillId="0" borderId="19" xfId="0" applyNumberFormat="1" applyBorder="1" applyAlignment="1">
      <alignment horizontal="center" vertical="center"/>
    </xf>
    <xf numFmtId="0" fontId="29" fillId="0" borderId="0" xfId="5" applyFont="1" applyBorder="1" applyAlignment="1">
      <alignment vertical="center"/>
    </xf>
    <xf numFmtId="0" fontId="29" fillId="0" borderId="0" xfId="5" applyFont="1" applyBorder="1" applyAlignment="1">
      <alignment horizontal="center" vertical="center"/>
    </xf>
    <xf numFmtId="176" fontId="0" fillId="0" borderId="0" xfId="0" applyNumberFormat="1" applyAlignment="1">
      <alignment horizontal="center" vertical="center"/>
    </xf>
    <xf numFmtId="0" fontId="22" fillId="0" borderId="0" xfId="0" applyFont="1" applyBorder="1" applyAlignment="1">
      <alignment horizontal="left"/>
    </xf>
    <xf numFmtId="0" fontId="0" fillId="0" borderId="1" xfId="0" applyFill="1" applyBorder="1" applyAlignment="1">
      <alignment vertical="center"/>
    </xf>
    <xf numFmtId="0" fontId="0" fillId="0" borderId="28" xfId="0" applyBorder="1"/>
    <xf numFmtId="0" fontId="15" fillId="0" borderId="0" xfId="0" applyFont="1" applyBorder="1"/>
    <xf numFmtId="38" fontId="15" fillId="0" borderId="0" xfId="6" applyFont="1" applyAlignment="1">
      <alignment vertical="center"/>
    </xf>
    <xf numFmtId="38" fontId="15" fillId="0" borderId="0" xfId="6" applyFont="1" applyAlignment="1">
      <alignment horizontal="centerContinuous" vertical="center"/>
    </xf>
    <xf numFmtId="38" fontId="15" fillId="0" borderId="4" xfId="6" applyFont="1" applyBorder="1" applyAlignment="1">
      <alignment vertical="center"/>
    </xf>
    <xf numFmtId="0" fontId="6" fillId="0" borderId="0" xfId="0" applyFont="1" applyAlignment="1">
      <alignment horizontal="centerContinuous"/>
    </xf>
    <xf numFmtId="0" fontId="17" fillId="0" borderId="0" xfId="0" applyFont="1" applyFill="1" applyBorder="1" applyAlignment="1">
      <alignment horizontal="centerContinuous"/>
    </xf>
    <xf numFmtId="38" fontId="15" fillId="0" borderId="0" xfId="6" applyFont="1" applyFill="1" applyAlignment="1">
      <alignment vertical="center"/>
    </xf>
    <xf numFmtId="0" fontId="0" fillId="0" borderId="90" xfId="0" applyBorder="1" applyAlignment="1">
      <alignment horizontal="center" vertical="center"/>
    </xf>
    <xf numFmtId="0" fontId="0" fillId="0" borderId="0" xfId="0" applyFill="1" applyBorder="1" applyAlignment="1">
      <alignment horizontal="center" vertical="center"/>
    </xf>
    <xf numFmtId="0" fontId="5" fillId="0" borderId="0" xfId="0" applyFont="1" applyBorder="1" applyAlignment="1">
      <alignment horizontal="left"/>
    </xf>
    <xf numFmtId="0" fontId="15" fillId="0" borderId="0" xfId="0" applyFont="1" applyBorder="1" applyAlignment="1">
      <alignment horizontal="left"/>
    </xf>
    <xf numFmtId="38" fontId="15" fillId="0" borderId="0" xfId="7" applyFont="1" applyAlignment="1">
      <alignment vertical="center"/>
    </xf>
    <xf numFmtId="38" fontId="15" fillId="0" borderId="2" xfId="7" applyFont="1" applyBorder="1" applyAlignment="1">
      <alignment vertical="center"/>
    </xf>
    <xf numFmtId="38" fontId="15" fillId="0" borderId="4" xfId="7" applyFont="1" applyBorder="1" applyAlignment="1">
      <alignment vertical="center"/>
    </xf>
    <xf numFmtId="38" fontId="15" fillId="0" borderId="0" xfId="7" applyFont="1" applyBorder="1" applyAlignment="1">
      <alignment vertical="center"/>
    </xf>
    <xf numFmtId="38" fontId="15" fillId="0" borderId="6" xfId="7" applyFont="1" applyBorder="1" applyAlignment="1">
      <alignment vertical="center"/>
    </xf>
    <xf numFmtId="38" fontId="16" fillId="0" borderId="0" xfId="7" applyFont="1" applyBorder="1" applyAlignment="1">
      <alignment vertical="center"/>
    </xf>
    <xf numFmtId="38" fontId="15" fillId="0" borderId="0" xfId="7" applyFont="1" applyFill="1" applyAlignment="1">
      <alignment vertical="center"/>
    </xf>
    <xf numFmtId="38" fontId="15" fillId="0" borderId="8" xfId="7" applyFont="1" applyBorder="1" applyAlignment="1">
      <alignment vertical="center"/>
    </xf>
    <xf numFmtId="38" fontId="30" fillId="0" borderId="7" xfId="7" applyFont="1" applyBorder="1" applyAlignment="1">
      <alignment vertical="center"/>
    </xf>
    <xf numFmtId="38" fontId="30" fillId="0" borderId="4" xfId="7" applyFont="1" applyBorder="1" applyAlignment="1">
      <alignment vertical="center"/>
    </xf>
    <xf numFmtId="38" fontId="30" fillId="0" borderId="37" xfId="7" applyFont="1" applyBorder="1" applyAlignment="1">
      <alignment vertical="center"/>
    </xf>
    <xf numFmtId="38" fontId="30" fillId="0" borderId="5" xfId="7" applyFont="1" applyBorder="1" applyAlignment="1">
      <alignment vertical="center"/>
    </xf>
    <xf numFmtId="38" fontId="30" fillId="0" borderId="1" xfId="7" applyFont="1" applyBorder="1" applyAlignment="1">
      <alignment vertical="center"/>
    </xf>
    <xf numFmtId="38" fontId="15" fillId="0" borderId="7" xfId="7" applyFont="1" applyBorder="1" applyAlignment="1">
      <alignment vertical="center"/>
    </xf>
    <xf numFmtId="38" fontId="15" fillId="0" borderId="9" xfId="7" applyFont="1" applyBorder="1" applyAlignment="1">
      <alignment vertical="center"/>
    </xf>
    <xf numFmtId="38" fontId="15" fillId="0" borderId="0" xfId="7" applyFont="1" applyFill="1" applyBorder="1" applyAlignment="1">
      <alignment vertical="center"/>
    </xf>
    <xf numFmtId="38" fontId="30" fillId="0" borderId="30" xfId="7" applyFont="1" applyBorder="1" applyAlignment="1">
      <alignment horizontal="center" vertical="center"/>
    </xf>
    <xf numFmtId="38" fontId="30" fillId="0" borderId="43" xfId="7" applyFont="1" applyBorder="1" applyAlignment="1">
      <alignment horizontal="center" vertical="center"/>
    </xf>
    <xf numFmtId="38" fontId="30" fillId="0" borderId="67" xfId="7" applyFont="1" applyBorder="1" applyAlignment="1">
      <alignment vertical="center"/>
    </xf>
    <xf numFmtId="38" fontId="30" fillId="0" borderId="17" xfId="7" applyFont="1" applyBorder="1" applyAlignment="1">
      <alignment vertical="center"/>
    </xf>
    <xf numFmtId="38" fontId="30" fillId="0" borderId="24" xfId="7" applyFont="1" applyBorder="1" applyAlignment="1">
      <alignment vertical="center"/>
    </xf>
    <xf numFmtId="38" fontId="30" fillId="0" borderId="32" xfId="7" applyFont="1" applyBorder="1" applyAlignment="1">
      <alignment vertical="center"/>
    </xf>
    <xf numFmtId="38" fontId="30" fillId="0" borderId="21" xfId="7" applyFont="1" applyBorder="1" applyAlignment="1">
      <alignment vertical="center"/>
    </xf>
    <xf numFmtId="38" fontId="30" fillId="0" borderId="142" xfId="7" applyFont="1" applyBorder="1" applyAlignment="1">
      <alignment vertical="center"/>
    </xf>
    <xf numFmtId="0" fontId="15" fillId="0" borderId="1" xfId="0" applyFont="1" applyBorder="1" applyAlignment="1">
      <alignment horizontal="left"/>
    </xf>
    <xf numFmtId="0" fontId="15" fillId="0" borderId="3" xfId="0" applyFont="1" applyBorder="1"/>
    <xf numFmtId="0" fontId="15" fillId="0" borderId="4" xfId="0" applyFont="1" applyBorder="1" applyAlignment="1">
      <alignment horizontal="left"/>
    </xf>
    <xf numFmtId="0" fontId="15" fillId="0" borderId="6" xfId="0" applyFont="1" applyBorder="1"/>
    <xf numFmtId="38" fontId="30" fillId="0" borderId="0" xfId="7" applyFont="1" applyBorder="1" applyAlignment="1">
      <alignment horizontal="center" vertical="center"/>
    </xf>
    <xf numFmtId="0" fontId="4" fillId="0" borderId="0" xfId="0" applyFont="1"/>
    <xf numFmtId="38" fontId="31" fillId="0" borderId="0" xfId="7" applyFont="1" applyBorder="1" applyAlignment="1">
      <alignment vertical="center"/>
    </xf>
    <xf numFmtId="38" fontId="15" fillId="0" borderId="0" xfId="7" applyFont="1" applyAlignment="1">
      <alignment horizontal="center" vertical="center"/>
    </xf>
    <xf numFmtId="38" fontId="15" fillId="0" borderId="0" xfId="7" applyFont="1" applyAlignment="1">
      <alignment vertical="center" wrapText="1"/>
    </xf>
    <xf numFmtId="38" fontId="15" fillId="0" borderId="5" xfId="7" applyFont="1" applyBorder="1" applyAlignment="1">
      <alignment horizontal="center" vertical="center"/>
    </xf>
    <xf numFmtId="38" fontId="15" fillId="0" borderId="5" xfId="7" applyFont="1" applyBorder="1" applyAlignment="1">
      <alignment vertical="center"/>
    </xf>
    <xf numFmtId="38" fontId="15" fillId="0" borderId="0" xfId="7" applyFont="1" applyAlignment="1">
      <alignment horizontal="left" vertical="center" wrapText="1"/>
    </xf>
    <xf numFmtId="38" fontId="15" fillId="0" borderId="16" xfId="7" applyFont="1" applyBorder="1" applyAlignment="1">
      <alignment horizontal="center" vertical="center"/>
    </xf>
    <xf numFmtId="38" fontId="15" fillId="0" borderId="23" xfId="7" applyFont="1" applyBorder="1" applyAlignment="1">
      <alignment horizontal="center" vertical="center"/>
    </xf>
    <xf numFmtId="38" fontId="32" fillId="0" borderId="5" xfId="7" applyFont="1" applyBorder="1" applyAlignment="1"/>
    <xf numFmtId="38" fontId="32" fillId="0" borderId="0" xfId="7" applyFont="1" applyBorder="1" applyAlignment="1">
      <alignment vertical="center"/>
    </xf>
    <xf numFmtId="38" fontId="34" fillId="0" borderId="5" xfId="7" applyFont="1" applyBorder="1" applyAlignment="1">
      <alignment horizontal="left" wrapText="1"/>
    </xf>
    <xf numFmtId="38" fontId="36" fillId="0" borderId="5" xfId="7" applyFont="1" applyBorder="1" applyAlignment="1">
      <alignment wrapText="1"/>
    </xf>
    <xf numFmtId="38" fontId="34" fillId="0" borderId="5" xfId="7" applyFont="1" applyBorder="1" applyAlignment="1">
      <alignment horizontal="left"/>
    </xf>
    <xf numFmtId="0" fontId="0" fillId="0" borderId="0" xfId="0" applyAlignment="1">
      <alignment wrapText="1"/>
    </xf>
    <xf numFmtId="38" fontId="15" fillId="0" borderId="0" xfId="7" applyFont="1" applyBorder="1" applyAlignment="1">
      <alignment horizontal="center" vertical="center"/>
    </xf>
    <xf numFmtId="0" fontId="0" fillId="0" borderId="0" xfId="0" applyAlignment="1">
      <alignment horizontal="center"/>
    </xf>
    <xf numFmtId="0" fontId="0" fillId="0" borderId="0" xfId="0" applyFont="1" applyFill="1" applyAlignment="1">
      <alignment horizontal="center"/>
    </xf>
    <xf numFmtId="0" fontId="5" fillId="0" borderId="0" xfId="0" applyFont="1" applyFill="1"/>
    <xf numFmtId="0" fontId="38" fillId="0" borderId="0" xfId="0" applyFont="1" applyFill="1" applyAlignment="1">
      <alignment vertical="center"/>
    </xf>
    <xf numFmtId="0" fontId="38" fillId="0" borderId="118" xfId="0" applyFont="1" applyFill="1" applyBorder="1" applyAlignment="1">
      <alignment vertical="center" wrapText="1"/>
    </xf>
    <xf numFmtId="0" fontId="38" fillId="0" borderId="114" xfId="0" applyFont="1" applyFill="1" applyBorder="1" applyAlignment="1">
      <alignment horizontal="center" vertical="center" wrapText="1"/>
    </xf>
    <xf numFmtId="0" fontId="38" fillId="0" borderId="115" xfId="0" applyFont="1" applyFill="1" applyBorder="1" applyAlignment="1">
      <alignment horizontal="center" vertical="center" wrapText="1"/>
    </xf>
    <xf numFmtId="0" fontId="0" fillId="0" borderId="116" xfId="0" quotePrefix="1" applyFont="1" applyFill="1" applyBorder="1" applyAlignment="1">
      <alignment horizontal="center" vertical="center" wrapText="1"/>
    </xf>
    <xf numFmtId="0" fontId="0" fillId="0" borderId="23" xfId="0" applyFont="1" applyFill="1" applyBorder="1" applyAlignment="1">
      <alignment vertical="center" wrapText="1"/>
    </xf>
    <xf numFmtId="0" fontId="0" fillId="0" borderId="0" xfId="0" applyFill="1" applyAlignment="1">
      <alignment vertical="center"/>
    </xf>
    <xf numFmtId="0" fontId="0" fillId="0" borderId="13" xfId="0" quotePrefix="1" applyFont="1" applyFill="1" applyBorder="1" applyAlignment="1">
      <alignment horizontal="center" vertical="center" wrapText="1"/>
    </xf>
    <xf numFmtId="0" fontId="0" fillId="0" borderId="5"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8" xfId="0" quotePrefix="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5" xfId="0" quotePrefix="1"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16" xfId="0" quotePrefix="1" applyFont="1" applyFill="1" applyBorder="1" applyAlignment="1">
      <alignment vertical="center" wrapText="1"/>
    </xf>
    <xf numFmtId="0" fontId="0" fillId="0" borderId="143" xfId="0" applyFont="1" applyFill="1" applyBorder="1" applyAlignment="1">
      <alignment vertical="center" wrapText="1"/>
    </xf>
    <xf numFmtId="0" fontId="0" fillId="0" borderId="80" xfId="0" quotePrefix="1" applyFont="1" applyFill="1" applyBorder="1" applyAlignment="1">
      <alignmen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center" vertical="center" wrapText="1"/>
    </xf>
    <xf numFmtId="0" fontId="0" fillId="0" borderId="80" xfId="0" quotePrefix="1" applyFont="1" applyFill="1" applyBorder="1" applyAlignment="1">
      <alignment horizontal="center" vertical="center" wrapText="1"/>
    </xf>
    <xf numFmtId="0" fontId="0" fillId="0" borderId="146" xfId="0" applyFont="1" applyFill="1" applyBorder="1" applyAlignment="1">
      <alignment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vertical="center" wrapText="1"/>
    </xf>
    <xf numFmtId="0" fontId="0" fillId="0" borderId="149"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15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12" xfId="0" applyFont="1" applyFill="1" applyBorder="1" applyAlignment="1">
      <alignment vertical="center"/>
    </xf>
    <xf numFmtId="0" fontId="0" fillId="0" borderId="141" xfId="0" applyFont="1" applyFill="1" applyBorder="1" applyAlignment="1">
      <alignment vertical="center"/>
    </xf>
    <xf numFmtId="0" fontId="0" fillId="0" borderId="21" xfId="0" applyFont="1" applyFill="1" applyBorder="1" applyAlignment="1">
      <alignment vertical="center"/>
    </xf>
    <xf numFmtId="0" fontId="0" fillId="0" borderId="151"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center"/>
    </xf>
    <xf numFmtId="0" fontId="40" fillId="0" borderId="0" xfId="0" applyFont="1"/>
    <xf numFmtId="0" fontId="40" fillId="0" borderId="0" xfId="0" applyFont="1" applyAlignment="1">
      <alignment horizontal="center" vertical="center"/>
    </xf>
    <xf numFmtId="0" fontId="42" fillId="0" borderId="0" xfId="0" applyFont="1" applyBorder="1" applyAlignment="1">
      <alignment horizontal="center" vertical="center"/>
    </xf>
    <xf numFmtId="0" fontId="44" fillId="0" borderId="0" xfId="0" applyFont="1"/>
    <xf numFmtId="0" fontId="43" fillId="0" borderId="0" xfId="0" applyFont="1" applyAlignment="1">
      <alignment vertical="center"/>
    </xf>
    <xf numFmtId="0" fontId="18" fillId="0" borderId="0" xfId="0" applyFont="1" applyAlignment="1">
      <alignment vertical="center"/>
    </xf>
    <xf numFmtId="0" fontId="19" fillId="0" borderId="0" xfId="0" applyFont="1" applyBorder="1" applyAlignment="1">
      <alignment vertical="center"/>
    </xf>
    <xf numFmtId="0" fontId="45"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45" fillId="0" borderId="0" xfId="0" applyFont="1" applyAlignment="1">
      <alignment vertical="center"/>
    </xf>
    <xf numFmtId="0" fontId="19" fillId="0" borderId="0" xfId="0" applyFont="1" applyBorder="1" applyAlignment="1">
      <alignment horizontal="left" vertical="center"/>
    </xf>
    <xf numFmtId="0" fontId="19" fillId="0" borderId="0" xfId="0" applyFont="1" applyAlignment="1">
      <alignment horizontal="right" vertical="center"/>
    </xf>
    <xf numFmtId="0" fontId="18" fillId="0" borderId="0" xfId="0" applyFont="1" applyBorder="1" applyAlignment="1">
      <alignment vertical="center"/>
    </xf>
    <xf numFmtId="0" fontId="43" fillId="0" borderId="0" xfId="0" applyFont="1" applyBorder="1" applyAlignment="1">
      <alignment vertical="center"/>
    </xf>
    <xf numFmtId="0" fontId="46" fillId="0" borderId="0" xfId="0" applyFont="1" applyAlignment="1">
      <alignment vertical="center"/>
    </xf>
    <xf numFmtId="0" fontId="43" fillId="0" borderId="0" xfId="0" applyFont="1" applyAlignment="1">
      <alignment horizontal="right" vertical="center"/>
    </xf>
    <xf numFmtId="0" fontId="19" fillId="0" borderId="0" xfId="0" applyFont="1" applyBorder="1" applyAlignment="1">
      <alignment horizontal="right" vertical="center"/>
    </xf>
    <xf numFmtId="0" fontId="4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49" fillId="0" borderId="0" xfId="0" applyFont="1"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3" fontId="19" fillId="0" borderId="0" xfId="0" applyNumberFormat="1" applyFont="1" applyBorder="1" applyAlignment="1">
      <alignment horizontal="center" vertical="center"/>
    </xf>
    <xf numFmtId="3" fontId="19" fillId="0" borderId="0" xfId="0" applyNumberFormat="1" applyFont="1" applyBorder="1" applyAlignment="1">
      <alignment horizontal="left" vertical="center"/>
    </xf>
    <xf numFmtId="0" fontId="8" fillId="0" borderId="0" xfId="0" applyNumberFormat="1" applyFont="1" applyBorder="1" applyAlignment="1">
      <alignment vertical="center"/>
    </xf>
    <xf numFmtId="0" fontId="41" fillId="0" borderId="0" xfId="0" applyFont="1" applyBorder="1" applyAlignment="1">
      <alignment horizontal="right" vertical="center"/>
    </xf>
    <xf numFmtId="0" fontId="41" fillId="0" borderId="0" xfId="0" applyFont="1" applyBorder="1" applyAlignment="1">
      <alignment vertical="center"/>
    </xf>
    <xf numFmtId="0" fontId="52" fillId="0" borderId="0" xfId="0" applyFont="1" applyBorder="1" applyAlignment="1">
      <alignment horizontal="center" vertical="top"/>
    </xf>
    <xf numFmtId="0" fontId="43" fillId="0" borderId="0" xfId="0" applyFont="1" applyBorder="1" applyAlignment="1">
      <alignment horizontal="center" vertical="top"/>
    </xf>
    <xf numFmtId="0" fontId="47" fillId="0" borderId="0" xfId="0" applyFont="1"/>
    <xf numFmtId="0" fontId="47" fillId="0" borderId="0" xfId="0" applyFont="1" applyAlignment="1"/>
    <xf numFmtId="0" fontId="11" fillId="0" borderId="0" xfId="0" applyFont="1" applyAlignment="1">
      <alignment vertical="center"/>
    </xf>
    <xf numFmtId="0" fontId="0" fillId="0" borderId="0" xfId="0" applyFill="1" applyBorder="1" applyAlignment="1">
      <alignment horizontal="center"/>
    </xf>
    <xf numFmtId="0" fontId="0" fillId="0" borderId="91" xfId="0" applyFill="1" applyBorder="1" applyAlignment="1">
      <alignment horizontal="right"/>
    </xf>
    <xf numFmtId="0" fontId="0" fillId="0" borderId="33" xfId="0" applyFill="1" applyBorder="1" applyAlignment="1">
      <alignment horizontal="right"/>
    </xf>
    <xf numFmtId="0" fontId="0" fillId="0" borderId="92" xfId="0" applyFill="1" applyBorder="1" applyAlignment="1">
      <alignment horizontal="right"/>
    </xf>
    <xf numFmtId="0" fontId="0" fillId="0" borderId="36" xfId="0" applyFill="1" applyBorder="1" applyAlignment="1">
      <alignment horizontal="right"/>
    </xf>
    <xf numFmtId="0" fontId="0" fillId="0" borderId="152" xfId="0" applyFill="1" applyBorder="1" applyAlignment="1">
      <alignment horizontal="right"/>
    </xf>
    <xf numFmtId="0" fontId="0" fillId="0" borderId="37" xfId="0" applyFill="1" applyBorder="1" applyAlignment="1">
      <alignment horizontal="center"/>
    </xf>
    <xf numFmtId="0" fontId="0" fillId="0" borderId="5" xfId="0" applyBorder="1" applyAlignment="1">
      <alignment horizontal="right"/>
    </xf>
    <xf numFmtId="0" fontId="0" fillId="0" borderId="10" xfId="0" applyFill="1" applyBorder="1" applyAlignment="1">
      <alignment horizontal="left" vertical="center"/>
    </xf>
    <xf numFmtId="0" fontId="0" fillId="0" borderId="80" xfId="0" applyFill="1" applyBorder="1"/>
    <xf numFmtId="0" fontId="0" fillId="0" borderId="116" xfId="0" applyFill="1" applyBorder="1"/>
    <xf numFmtId="0" fontId="0" fillId="0" borderId="80" xfId="0" applyFill="1" applyBorder="1" applyAlignment="1">
      <alignment horizontal="right"/>
    </xf>
    <xf numFmtId="0" fontId="0" fillId="0" borderId="90" xfId="0" applyFill="1" applyBorder="1"/>
    <xf numFmtId="0" fontId="0" fillId="0" borderId="37" xfId="0" applyFill="1" applyBorder="1" applyAlignment="1">
      <alignment horizontal="left"/>
    </xf>
    <xf numFmtId="0" fontId="0" fillId="0" borderId="0" xfId="0" applyFill="1"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right" vertical="top"/>
    </xf>
    <xf numFmtId="0" fontId="8" fillId="0" borderId="0" xfId="0" applyFont="1" applyAlignment="1">
      <alignment vertical="top"/>
    </xf>
    <xf numFmtId="0" fontId="0" fillId="0" borderId="0" xfId="0" applyFont="1" applyBorder="1" applyAlignment="1">
      <alignment vertical="center"/>
    </xf>
    <xf numFmtId="3" fontId="19" fillId="0" borderId="0" xfId="0" applyNumberFormat="1" applyFont="1" applyBorder="1" applyAlignment="1">
      <alignment vertical="center"/>
    </xf>
    <xf numFmtId="0" fontId="19" fillId="0" borderId="0" xfId="0" applyNumberFormat="1" applyFont="1" applyBorder="1" applyAlignment="1">
      <alignment vertical="center"/>
    </xf>
    <xf numFmtId="0" fontId="19" fillId="0" borderId="0" xfId="0" applyNumberFormat="1" applyFont="1" applyBorder="1" applyAlignment="1">
      <alignment horizontal="right" vertical="center"/>
    </xf>
    <xf numFmtId="0" fontId="53" fillId="0" borderId="0" xfId="0" applyFont="1" applyAlignment="1"/>
    <xf numFmtId="0" fontId="50" fillId="0" borderId="0" xfId="0" applyFont="1" applyAlignment="1"/>
    <xf numFmtId="0" fontId="53" fillId="0" borderId="0" xfId="0" applyFont="1" applyAlignment="1">
      <alignment vertical="center"/>
    </xf>
    <xf numFmtId="0" fontId="0" fillId="0" borderId="5" xfId="0" applyBorder="1" applyAlignment="1">
      <alignment horizontal="centerContinuous"/>
    </xf>
    <xf numFmtId="0" fontId="0" fillId="0" borderId="0" xfId="0" applyFill="1" applyAlignment="1">
      <alignment horizontal="right" vertical="center"/>
    </xf>
    <xf numFmtId="0" fontId="22" fillId="0" borderId="0" xfId="0" applyFont="1" applyFill="1" applyBorder="1" applyAlignment="1">
      <alignment vertical="center"/>
    </xf>
    <xf numFmtId="0" fontId="22" fillId="0" borderId="0" xfId="0" applyFont="1" applyFill="1" applyBorder="1"/>
    <xf numFmtId="0" fontId="8" fillId="0" borderId="51" xfId="0" applyFont="1" applyFill="1" applyBorder="1" applyAlignment="1">
      <alignment horizontal="center"/>
    </xf>
    <xf numFmtId="0" fontId="8" fillId="0" borderId="23" xfId="0" applyFont="1" applyFill="1" applyBorder="1" applyAlignment="1">
      <alignment horizontal="center"/>
    </xf>
    <xf numFmtId="0" fontId="8" fillId="0" borderId="42" xfId="0" applyFont="1" applyFill="1" applyBorder="1" applyAlignment="1">
      <alignment horizontal="center"/>
    </xf>
    <xf numFmtId="0" fontId="8" fillId="0" borderId="166" xfId="0" applyFont="1" applyBorder="1" applyAlignment="1">
      <alignment horizontal="right"/>
    </xf>
    <xf numFmtId="0" fontId="8" fillId="0" borderId="167" xfId="0" applyFont="1" applyBorder="1"/>
    <xf numFmtId="0" fontId="8" fillId="0" borderId="168" xfId="0" applyFont="1" applyBorder="1"/>
    <xf numFmtId="0" fontId="8" fillId="0" borderId="169" xfId="0" applyFont="1" applyBorder="1"/>
    <xf numFmtId="0" fontId="8" fillId="0" borderId="170" xfId="0" applyFont="1" applyBorder="1"/>
    <xf numFmtId="0" fontId="8" fillId="0" borderId="171" xfId="0" applyFont="1" applyFill="1" applyBorder="1"/>
    <xf numFmtId="0" fontId="8" fillId="0" borderId="172" xfId="0" applyFont="1" applyFill="1" applyBorder="1"/>
    <xf numFmtId="0" fontId="8" fillId="0" borderId="169" xfId="0" applyFont="1" applyFill="1" applyBorder="1"/>
    <xf numFmtId="0" fontId="8" fillId="0" borderId="170" xfId="0" applyFont="1" applyFill="1" applyBorder="1"/>
    <xf numFmtId="0" fontId="8" fillId="0" borderId="173" xfId="0" applyFont="1" applyFill="1" applyBorder="1"/>
    <xf numFmtId="0" fontId="8" fillId="0" borderId="174" xfId="0" applyFont="1" applyFill="1" applyBorder="1"/>
    <xf numFmtId="0" fontId="8" fillId="0" borderId="175" xfId="0" applyFont="1" applyBorder="1"/>
    <xf numFmtId="0" fontId="8" fillId="0" borderId="176" xfId="0" applyFont="1" applyBorder="1"/>
    <xf numFmtId="0" fontId="8" fillId="0" borderId="177" xfId="0" applyFont="1" applyBorder="1"/>
    <xf numFmtId="0" fontId="8" fillId="0" borderId="166" xfId="0" applyFont="1" applyBorder="1"/>
    <xf numFmtId="0" fontId="8" fillId="0" borderId="178" xfId="0" applyFont="1" applyBorder="1"/>
    <xf numFmtId="0" fontId="8" fillId="0" borderId="173" xfId="0" applyFont="1" applyBorder="1"/>
    <xf numFmtId="0" fontId="8" fillId="0" borderId="179" xfId="0" applyFont="1" applyBorder="1"/>
    <xf numFmtId="0" fontId="0" fillId="0" borderId="99" xfId="0" applyFill="1" applyBorder="1" applyAlignment="1">
      <alignmen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47" fillId="0" borderId="0" xfId="0" applyFont="1" applyBorder="1"/>
    <xf numFmtId="0" fontId="6" fillId="0" borderId="0" xfId="0" quotePrefix="1" applyFont="1" applyBorder="1" applyAlignment="1">
      <alignment horizontal="left" vertical="center"/>
    </xf>
    <xf numFmtId="0" fontId="22" fillId="0" borderId="0" xfId="0" applyFont="1" applyBorder="1" applyAlignment="1">
      <alignment horizontal="centerContinuous" vertical="center"/>
    </xf>
    <xf numFmtId="0" fontId="23" fillId="0" borderId="0" xfId="4" applyFont="1">
      <alignment vertical="center"/>
    </xf>
    <xf numFmtId="0" fontId="24" fillId="0" borderId="0" xfId="0" applyFont="1" applyBorder="1" applyAlignment="1">
      <alignment horizontal="left"/>
    </xf>
    <xf numFmtId="0" fontId="25" fillId="0" borderId="0" xfId="4" applyFont="1">
      <alignment vertical="center"/>
    </xf>
    <xf numFmtId="0" fontId="23" fillId="0" borderId="0" xfId="4" quotePrefix="1" applyFont="1">
      <alignment vertical="center"/>
    </xf>
    <xf numFmtId="0" fontId="23" fillId="0" borderId="0" xfId="4" applyFont="1" applyAlignment="1">
      <alignment horizontal="right" vertical="center"/>
    </xf>
    <xf numFmtId="0" fontId="23" fillId="0" borderId="0" xfId="4" applyFont="1" applyAlignment="1">
      <alignment vertical="top"/>
    </xf>
    <xf numFmtId="0" fontId="23" fillId="0" borderId="0" xfId="4" applyFont="1" applyAlignment="1">
      <alignment vertical="center"/>
    </xf>
    <xf numFmtId="0" fontId="8" fillId="0" borderId="0" xfId="4" applyFont="1" applyFill="1">
      <alignment vertical="center"/>
    </xf>
    <xf numFmtId="0" fontId="23" fillId="0" borderId="0" xfId="4" applyFont="1" applyFill="1">
      <alignment vertical="center"/>
    </xf>
    <xf numFmtId="38" fontId="15" fillId="0" borderId="0" xfId="7" applyFont="1" applyAlignment="1"/>
    <xf numFmtId="38" fontId="15" fillId="0" borderId="0" xfId="7" applyFont="1" applyAlignment="1">
      <alignment horizontal="centerContinuous" vertical="center"/>
    </xf>
    <xf numFmtId="0" fontId="0" fillId="0" borderId="0" xfId="0" applyAlignment="1">
      <alignment horizontal="center"/>
    </xf>
    <xf numFmtId="0" fontId="0" fillId="0" borderId="108" xfId="0" applyBorder="1" applyAlignment="1">
      <alignment horizontal="left" vertical="top"/>
    </xf>
    <xf numFmtId="0" fontId="0" fillId="0" borderId="36" xfId="0" applyBorder="1" applyAlignment="1">
      <alignment horizontal="left" vertical="top"/>
    </xf>
    <xf numFmtId="0" fontId="22" fillId="0" borderId="0" xfId="0" applyFont="1" applyAlignment="1">
      <alignment vertical="center"/>
    </xf>
    <xf numFmtId="0" fontId="0" fillId="0" borderId="0" xfId="0" applyAlignment="1"/>
    <xf numFmtId="0" fontId="0" fillId="0" borderId="0" xfId="0" applyBorder="1" applyAlignment="1">
      <alignment vertical="top"/>
    </xf>
    <xf numFmtId="0" fontId="0" fillId="0" borderId="12"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vertical="top"/>
    </xf>
    <xf numFmtId="0" fontId="38" fillId="0" borderId="0" xfId="0" applyFont="1" applyFill="1" applyBorder="1" applyAlignment="1">
      <alignment vertical="center"/>
    </xf>
    <xf numFmtId="0" fontId="0" fillId="0" borderId="0" xfId="0" applyBorder="1" applyAlignment="1">
      <alignment horizontal="left" vertical="top"/>
    </xf>
    <xf numFmtId="38" fontId="0" fillId="0" borderId="0" xfId="8" applyFont="1" applyFill="1" applyBorder="1" applyAlignment="1">
      <alignment horizontal="center" vertical="center"/>
    </xf>
    <xf numFmtId="0" fontId="0" fillId="0" borderId="0" xfId="0" applyFill="1" applyBorder="1" applyAlignment="1">
      <alignment horizontal="right" vertical="center"/>
    </xf>
    <xf numFmtId="0" fontId="38" fillId="0" borderId="0" xfId="0" applyFont="1" applyFill="1" applyAlignment="1">
      <alignment horizontal="left" vertical="center"/>
    </xf>
    <xf numFmtId="0" fontId="0" fillId="0" borderId="7" xfId="0" applyFont="1" applyFill="1" applyBorder="1" applyAlignment="1">
      <alignment horizontal="right" vertical="center" wrapText="1"/>
    </xf>
    <xf numFmtId="0" fontId="0" fillId="0" borderId="181" xfId="0" applyFont="1" applyFill="1" applyBorder="1" applyAlignment="1">
      <alignment horizontal="right" vertical="center" wrapText="1"/>
    </xf>
    <xf numFmtId="0" fontId="0" fillId="0" borderId="182" xfId="0" applyFont="1" applyFill="1" applyBorder="1" applyAlignment="1">
      <alignment horizontal="right" vertical="center" wrapText="1"/>
    </xf>
    <xf numFmtId="0" fontId="0" fillId="0" borderId="183"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15" xfId="0" applyBorder="1"/>
    <xf numFmtId="0" fontId="0" fillId="0" borderId="16" xfId="0" applyBorder="1"/>
    <xf numFmtId="0" fontId="0" fillId="0" borderId="17" xfId="0" applyBorder="1"/>
    <xf numFmtId="0" fontId="0" fillId="0" borderId="194" xfId="0" applyBorder="1"/>
    <xf numFmtId="0" fontId="0" fillId="0" borderId="195" xfId="0" applyBorder="1"/>
    <xf numFmtId="0" fontId="0" fillId="0" borderId="193" xfId="0" applyBorder="1" applyAlignment="1">
      <alignment horizontal="center"/>
    </xf>
    <xf numFmtId="0" fontId="0" fillId="0" borderId="194" xfId="0" applyBorder="1" applyAlignment="1">
      <alignment horizontal="right"/>
    </xf>
    <xf numFmtId="0" fontId="0" fillId="0" borderId="16" xfId="0" applyBorder="1" applyAlignment="1">
      <alignment horizontal="right"/>
    </xf>
    <xf numFmtId="0" fontId="0" fillId="0" borderId="132" xfId="0" applyBorder="1" applyAlignment="1">
      <alignment horizontal="center" vertical="top"/>
    </xf>
    <xf numFmtId="0" fontId="6" fillId="0" borderId="5" xfId="0" applyFont="1" applyFill="1" applyBorder="1"/>
    <xf numFmtId="0" fontId="6" fillId="0" borderId="23" xfId="0" applyFont="1" applyFill="1" applyBorder="1"/>
    <xf numFmtId="0" fontId="6" fillId="0" borderId="118" xfId="0" applyFont="1" applyFill="1" applyBorder="1" applyAlignment="1">
      <alignment horizontal="centerContinuous"/>
    </xf>
    <xf numFmtId="0" fontId="6" fillId="0" borderId="114" xfId="0" applyFont="1" applyFill="1" applyBorder="1" applyAlignment="1">
      <alignment horizontal="centerContinuous"/>
    </xf>
    <xf numFmtId="0" fontId="6" fillId="0" borderId="115" xfId="0" applyFont="1" applyFill="1" applyBorder="1" applyAlignment="1">
      <alignment horizontal="center"/>
    </xf>
    <xf numFmtId="0" fontId="6" fillId="0" borderId="116" xfId="0" applyFont="1" applyFill="1" applyBorder="1"/>
    <xf numFmtId="0" fontId="6" fillId="0" borderId="13" xfId="0" applyFont="1" applyFill="1" applyBorder="1"/>
    <xf numFmtId="0" fontId="6" fillId="0" borderId="14" xfId="0" applyFont="1" applyFill="1" applyBorder="1"/>
    <xf numFmtId="0" fontId="6" fillId="0" borderId="13" xfId="0" applyFont="1" applyBorder="1"/>
    <xf numFmtId="0" fontId="6" fillId="0" borderId="14" xfId="0" applyFont="1" applyBorder="1"/>
    <xf numFmtId="0" fontId="6" fillId="0" borderId="193" xfId="0" applyFont="1" applyFill="1" applyBorder="1" applyAlignment="1">
      <alignment horizontal="centerContinuous"/>
    </xf>
    <xf numFmtId="0" fontId="6" fillId="0" borderId="194" xfId="0" applyFont="1" applyFill="1" applyBorder="1" applyAlignment="1">
      <alignment horizontal="centerContinuous"/>
    </xf>
    <xf numFmtId="0" fontId="6" fillId="0" borderId="195" xfId="0" applyFont="1" applyFill="1" applyBorder="1"/>
    <xf numFmtId="38" fontId="9" fillId="0" borderId="81" xfId="2" applyFont="1" applyFill="1" applyBorder="1" applyAlignment="1">
      <alignment horizontal="right"/>
    </xf>
    <xf numFmtId="38" fontId="9" fillId="0" borderId="81" xfId="2" applyFont="1" applyBorder="1" applyAlignment="1">
      <alignment horizontal="right"/>
    </xf>
    <xf numFmtId="0" fontId="6" fillId="0" borderId="7" xfId="0" applyFont="1" applyFill="1" applyBorder="1"/>
    <xf numFmtId="0" fontId="10" fillId="0" borderId="34" xfId="0" applyFont="1" applyFill="1" applyBorder="1"/>
    <xf numFmtId="0" fontId="6" fillId="0" borderId="81" xfId="0" applyFont="1" applyBorder="1"/>
    <xf numFmtId="0" fontId="6" fillId="0" borderId="81" xfId="0" applyFont="1" applyFill="1" applyBorder="1"/>
    <xf numFmtId="0" fontId="6" fillId="0" borderId="28" xfId="0" applyFont="1" applyFill="1" applyBorder="1"/>
    <xf numFmtId="0" fontId="6" fillId="0" borderId="28" xfId="0" applyFont="1" applyBorder="1"/>
    <xf numFmtId="0" fontId="8" fillId="0" borderId="4" xfId="0" applyFont="1" applyBorder="1" applyAlignment="1">
      <alignment vertical="center"/>
    </xf>
    <xf numFmtId="38" fontId="30" fillId="0" borderId="13" xfId="7" applyFont="1" applyBorder="1" applyAlignment="1">
      <alignment vertical="center"/>
    </xf>
    <xf numFmtId="38" fontId="30" fillId="0" borderId="14" xfId="7" applyFont="1" applyBorder="1" applyAlignment="1">
      <alignment vertical="center"/>
    </xf>
    <xf numFmtId="38" fontId="15" fillId="0" borderId="11" xfId="7" applyFont="1" applyBorder="1" applyAlignment="1">
      <alignment vertical="center"/>
    </xf>
    <xf numFmtId="38" fontId="30" fillId="0" borderId="193" xfId="7" applyFont="1" applyBorder="1" applyAlignment="1">
      <alignment horizontal="center" vertical="center"/>
    </xf>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38" fontId="30" fillId="0" borderId="199" xfId="7" applyFont="1" applyBorder="1" applyAlignment="1">
      <alignment vertical="center"/>
    </xf>
    <xf numFmtId="38" fontId="30" fillId="0" borderId="4" xfId="7" applyFont="1" applyBorder="1" applyAlignment="1">
      <alignment horizontal="right" vertical="center"/>
    </xf>
    <xf numFmtId="38" fontId="30" fillId="0" borderId="5" xfId="7" applyFont="1" applyBorder="1" applyAlignment="1">
      <alignment horizontal="right" vertical="center"/>
    </xf>
    <xf numFmtId="38" fontId="30" fillId="0" borderId="7" xfId="7" applyFont="1" applyBorder="1" applyAlignment="1">
      <alignment horizontal="right" vertical="center"/>
    </xf>
    <xf numFmtId="38" fontId="30" fillId="0" borderId="1" xfId="7" applyFont="1" applyBorder="1" applyAlignment="1">
      <alignment horizontal="right" vertical="center"/>
    </xf>
    <xf numFmtId="38" fontId="30" fillId="0" borderId="51" xfId="7" applyFont="1" applyBorder="1" applyAlignment="1">
      <alignment horizontal="right" vertical="center"/>
    </xf>
    <xf numFmtId="38" fontId="30" fillId="0" borderId="194" xfId="7" applyFont="1" applyBorder="1" applyAlignment="1">
      <alignment horizontal="right" vertical="center"/>
    </xf>
    <xf numFmtId="38" fontId="47" fillId="0" borderId="0" xfId="6" applyFont="1" applyAlignment="1">
      <alignment vertical="center"/>
    </xf>
    <xf numFmtId="38" fontId="47" fillId="0" borderId="0" xfId="6" applyFont="1" applyFill="1" applyAlignment="1">
      <alignment vertical="center"/>
    </xf>
    <xf numFmtId="38" fontId="8" fillId="0" borderId="16" xfId="7" applyFont="1" applyFill="1" applyBorder="1" applyAlignment="1">
      <alignment vertical="center" shrinkToFit="1"/>
    </xf>
    <xf numFmtId="38" fontId="15" fillId="0" borderId="4" xfId="7" applyFont="1" applyFill="1" applyBorder="1" applyAlignment="1">
      <alignment vertical="center"/>
    </xf>
    <xf numFmtId="38" fontId="8" fillId="0" borderId="38" xfId="7" applyFont="1" applyFill="1" applyBorder="1" applyAlignment="1">
      <alignment vertical="center"/>
    </xf>
    <xf numFmtId="38" fontId="8" fillId="0" borderId="38" xfId="7" applyFont="1" applyFill="1" applyBorder="1" applyAlignment="1">
      <alignment vertical="center" shrinkToFit="1"/>
    </xf>
    <xf numFmtId="38" fontId="8" fillId="0" borderId="23" xfId="7" applyFont="1" applyFill="1" applyBorder="1" applyAlignment="1">
      <alignment vertical="center"/>
    </xf>
    <xf numFmtId="38" fontId="15" fillId="0" borderId="0" xfId="7" applyFont="1" applyAlignment="1">
      <alignment horizontal="center" vertical="center"/>
    </xf>
    <xf numFmtId="0" fontId="0" fillId="0" borderId="0" xfId="0" applyFont="1" applyFill="1" applyAlignment="1">
      <alignment vertical="center"/>
    </xf>
    <xf numFmtId="0" fontId="0" fillId="0" borderId="113" xfId="0" applyFont="1" applyFill="1" applyBorder="1" applyAlignment="1">
      <alignment vertical="center" wrapText="1"/>
    </xf>
    <xf numFmtId="0" fontId="0" fillId="0" borderId="77" xfId="0" applyFont="1" applyFill="1" applyBorder="1" applyAlignment="1">
      <alignment vertical="center" wrapText="1"/>
    </xf>
    <xf numFmtId="0" fontId="0" fillId="0" borderId="29" xfId="0" applyFont="1" applyFill="1" applyBorder="1" applyAlignment="1">
      <alignment vertical="center" wrapText="1"/>
    </xf>
    <xf numFmtId="0" fontId="54" fillId="0" borderId="0" xfId="0" applyFont="1" applyBorder="1" applyAlignment="1">
      <alignment vertical="center"/>
    </xf>
    <xf numFmtId="0" fontId="50" fillId="0" borderId="0" xfId="0" applyFont="1" applyBorder="1" applyAlignment="1">
      <alignment vertical="center"/>
    </xf>
    <xf numFmtId="38" fontId="30" fillId="0" borderId="45" xfId="7" applyFont="1" applyBorder="1" applyAlignment="1">
      <alignment horizontal="center" vertical="center"/>
    </xf>
    <xf numFmtId="38" fontId="30" fillId="0" borderId="50" xfId="7" applyFont="1" applyBorder="1" applyAlignment="1">
      <alignment horizontal="center" vertical="center"/>
    </xf>
    <xf numFmtId="38" fontId="30" fillId="0" borderId="101" xfId="7" applyFont="1" applyBorder="1" applyAlignment="1">
      <alignment horizontal="center" vertical="center"/>
    </xf>
    <xf numFmtId="38" fontId="30" fillId="0" borderId="140" xfId="7" applyFont="1" applyBorder="1" applyAlignment="1">
      <alignment horizontal="center" vertical="center"/>
    </xf>
    <xf numFmtId="0" fontId="60" fillId="0" borderId="0" xfId="0" applyFont="1" applyAlignment="1">
      <alignment horizontal="right"/>
    </xf>
    <xf numFmtId="0" fontId="4" fillId="0" borderId="0" xfId="0" applyFont="1" applyBorder="1" applyAlignment="1">
      <alignment horizontal="right" vertical="center"/>
    </xf>
    <xf numFmtId="0" fontId="4" fillId="0" borderId="0" xfId="4" applyFont="1" applyAlignment="1">
      <alignment horizontal="right" vertical="center"/>
    </xf>
    <xf numFmtId="0" fontId="61" fillId="0" borderId="0" xfId="5" applyFont="1" applyAlignment="1">
      <alignment horizontal="right"/>
    </xf>
    <xf numFmtId="0" fontId="62" fillId="0" borderId="0" xfId="5" applyFont="1" applyBorder="1" applyAlignment="1">
      <alignment horizontal="right" vertical="center"/>
    </xf>
    <xf numFmtId="38" fontId="60" fillId="0" borderId="0" xfId="7" applyFont="1" applyAlignment="1">
      <alignment horizontal="right" vertical="center"/>
    </xf>
    <xf numFmtId="38" fontId="60" fillId="0" borderId="0" xfId="7" applyFont="1" applyBorder="1" applyAlignment="1">
      <alignment horizontal="right" vertical="center"/>
    </xf>
    <xf numFmtId="0" fontId="0" fillId="0" borderId="81"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xf>
    <xf numFmtId="0" fontId="0" fillId="0" borderId="0" xfId="0" applyFont="1" applyFill="1" applyAlignment="1">
      <alignment horizontal="right"/>
    </xf>
    <xf numFmtId="0" fontId="0" fillId="0" borderId="0" xfId="0" applyFont="1" applyFill="1" applyAlignment="1">
      <alignment horizontal="right" vertical="center" wrapText="1"/>
    </xf>
    <xf numFmtId="0" fontId="0" fillId="0" borderId="0" xfId="0" applyFill="1" applyAlignment="1">
      <alignment horizontal="right"/>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8" xfId="0" applyFont="1" applyFill="1" applyBorder="1" applyAlignment="1">
      <alignment horizontal="right" vertical="center" wrapText="1"/>
    </xf>
    <xf numFmtId="0" fontId="0" fillId="0" borderId="184" xfId="0" applyFont="1" applyFill="1" applyBorder="1" applyAlignment="1">
      <alignment horizontal="right" vertical="center" wrapText="1"/>
    </xf>
    <xf numFmtId="0" fontId="0" fillId="0" borderId="191" xfId="0" applyFont="1" applyFill="1" applyBorder="1" applyAlignment="1">
      <alignment horizontal="righ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0" fillId="0" borderId="189" xfId="0" applyFont="1" applyFill="1" applyBorder="1" applyAlignment="1">
      <alignment vertical="center" wrapText="1"/>
    </xf>
    <xf numFmtId="0" fontId="0" fillId="0" borderId="11" xfId="0" applyFont="1" applyFill="1" applyBorder="1" applyAlignment="1">
      <alignment horizontal="right"/>
    </xf>
    <xf numFmtId="0" fontId="0" fillId="0" borderId="103" xfId="0" applyFont="1" applyFill="1" applyBorder="1" applyAlignment="1">
      <alignment horizontal="left"/>
    </xf>
    <xf numFmtId="0" fontId="0" fillId="0" borderId="103" xfId="0" applyFont="1" applyFill="1" applyBorder="1" applyAlignment="1">
      <alignment horizontal="center"/>
    </xf>
    <xf numFmtId="0" fontId="0" fillId="0" borderId="214" xfId="0" applyFont="1" applyFill="1" applyBorder="1" applyAlignment="1">
      <alignment horizontal="right" vertical="center" wrapText="1"/>
    </xf>
    <xf numFmtId="0" fontId="0" fillId="0" borderId="115" xfId="0" applyFont="1" applyFill="1" applyBorder="1" applyAlignment="1">
      <alignment horizontal="center" vertical="center" wrapText="1"/>
    </xf>
    <xf numFmtId="0" fontId="0" fillId="0" borderId="21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16" xfId="0" applyFont="1" applyFill="1" applyBorder="1" applyAlignment="1">
      <alignment horizontal="left" vertical="center" wrapText="1"/>
    </xf>
    <xf numFmtId="0" fontId="0" fillId="0" borderId="189" xfId="0" applyFont="1" applyFill="1" applyBorder="1" applyAlignment="1">
      <alignment horizontal="left" vertical="center" wrapText="1"/>
    </xf>
    <xf numFmtId="0" fontId="50" fillId="0" borderId="0" xfId="0" applyFont="1" applyBorder="1" applyAlignment="1">
      <alignment horizontal="left" vertical="center"/>
    </xf>
    <xf numFmtId="38" fontId="30" fillId="0" borderId="221" xfId="7" applyFont="1" applyBorder="1" applyAlignment="1">
      <alignment vertical="center"/>
    </xf>
    <xf numFmtId="38" fontId="30" fillId="0" borderId="222" xfId="7" applyFont="1" applyBorder="1" applyAlignment="1">
      <alignment vertical="center"/>
    </xf>
    <xf numFmtId="38" fontId="30" fillId="0" borderId="223" xfId="7" applyFont="1" applyBorder="1" applyAlignment="1">
      <alignment vertical="center"/>
    </xf>
    <xf numFmtId="38" fontId="30" fillId="0" borderId="224" xfId="7" applyFont="1" applyBorder="1" applyAlignment="1">
      <alignment vertical="center"/>
    </xf>
    <xf numFmtId="38" fontId="30" fillId="0" borderId="225" xfId="7" applyFont="1" applyBorder="1" applyAlignment="1">
      <alignment vertical="center"/>
    </xf>
    <xf numFmtId="38" fontId="30" fillId="0" borderId="226" xfId="7" applyFont="1" applyBorder="1" applyAlignment="1">
      <alignment vertical="center"/>
    </xf>
    <xf numFmtId="0" fontId="8" fillId="0" borderId="0" xfId="0" applyFont="1" applyAlignment="1">
      <alignment horizontal="right" vertical="center"/>
    </xf>
    <xf numFmtId="0" fontId="8" fillId="0" borderId="0" xfId="0" quotePrefix="1" applyFont="1" applyAlignment="1">
      <alignment horizontal="right"/>
    </xf>
    <xf numFmtId="0" fontId="8" fillId="0" borderId="0" xfId="0" applyFont="1" applyAlignment="1">
      <alignment horizontal="right"/>
    </xf>
    <xf numFmtId="38" fontId="30" fillId="0" borderId="80" xfId="7" applyFont="1" applyBorder="1" applyAlignment="1">
      <alignment vertical="center"/>
    </xf>
    <xf numFmtId="38" fontId="30" fillId="0" borderId="15" xfId="7" applyFont="1" applyBorder="1" applyAlignment="1">
      <alignment vertical="center"/>
    </xf>
    <xf numFmtId="38" fontId="30" fillId="0" borderId="16" xfId="7" applyFont="1" applyBorder="1" applyAlignment="1">
      <alignment vertical="center"/>
    </xf>
    <xf numFmtId="38" fontId="30" fillId="0" borderId="165" xfId="7" applyFont="1" applyBorder="1" applyAlignment="1">
      <alignment vertical="center"/>
    </xf>
    <xf numFmtId="38" fontId="30" fillId="0" borderId="195" xfId="7" applyFont="1" applyBorder="1" applyAlignment="1">
      <alignment vertical="center"/>
    </xf>
    <xf numFmtId="38" fontId="9" fillId="0" borderId="1" xfId="2" applyFont="1" applyFill="1" applyBorder="1" applyAlignment="1">
      <alignment horizontal="right"/>
    </xf>
    <xf numFmtId="38" fontId="9" fillId="0" borderId="7" xfId="2" applyFont="1" applyFill="1" applyBorder="1" applyAlignment="1">
      <alignment horizontal="right"/>
    </xf>
    <xf numFmtId="38" fontId="9" fillId="0" borderId="0" xfId="2" applyFont="1" applyFill="1" applyBorder="1" applyAlignment="1">
      <alignment horizontal="right"/>
    </xf>
    <xf numFmtId="38" fontId="9" fillId="0" borderId="33" xfId="2" applyFont="1" applyBorder="1" applyAlignment="1">
      <alignment horizontal="right"/>
    </xf>
    <xf numFmtId="38" fontId="9" fillId="0" borderId="71" xfId="2" applyFont="1" applyFill="1" applyBorder="1" applyAlignment="1">
      <alignment horizontal="right"/>
    </xf>
    <xf numFmtId="38" fontId="9" fillId="0" borderId="9" xfId="2" applyFont="1" applyFill="1" applyBorder="1" applyAlignment="1">
      <alignment horizontal="left"/>
    </xf>
    <xf numFmtId="38" fontId="9" fillId="0" borderId="28" xfId="2" applyFont="1" applyFill="1" applyBorder="1" applyAlignment="1">
      <alignment horizontal="left"/>
    </xf>
    <xf numFmtId="38" fontId="9" fillId="0" borderId="28" xfId="2" applyFont="1" applyBorder="1" applyAlignment="1">
      <alignment horizontal="left"/>
    </xf>
    <xf numFmtId="38" fontId="9" fillId="0" borderId="3" xfId="2" applyFont="1" applyFill="1" applyBorder="1" applyAlignment="1">
      <alignment horizontal="left"/>
    </xf>
    <xf numFmtId="38" fontId="9" fillId="0" borderId="97" xfId="2" applyFont="1" applyFill="1" applyBorder="1" applyAlignment="1">
      <alignment horizontal="left"/>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0" xfId="0" applyFont="1" applyBorder="1"/>
    <xf numFmtId="0" fontId="0" fillId="0" borderId="0" xfId="0" applyBorder="1" applyAlignment="1">
      <alignment horizontal="right"/>
    </xf>
    <xf numFmtId="0" fontId="0" fillId="0" borderId="107" xfId="0" applyBorder="1" applyAlignment="1">
      <alignment horizontal="center"/>
    </xf>
    <xf numFmtId="0" fontId="0" fillId="0" borderId="35" xfId="0" applyBorder="1" applyAlignment="1">
      <alignment horizontal="center"/>
    </xf>
    <xf numFmtId="0" fontId="0" fillId="0" borderId="0" xfId="0" applyBorder="1" applyAlignment="1">
      <alignment horizontal="left"/>
    </xf>
    <xf numFmtId="0" fontId="0" fillId="0" borderId="116" xfId="0" applyBorder="1"/>
    <xf numFmtId="0" fontId="0" fillId="0" borderId="23" xfId="0" applyBorder="1"/>
    <xf numFmtId="0" fontId="0" fillId="0" borderId="23" xfId="0" applyBorder="1" applyAlignment="1">
      <alignment horizontal="right"/>
    </xf>
    <xf numFmtId="0" fontId="0" fillId="0" borderId="24" xfId="0" applyBorder="1"/>
    <xf numFmtId="0" fontId="0" fillId="0" borderId="0" xfId="0" applyAlignment="1">
      <alignment horizontal="center" vertical="top"/>
    </xf>
    <xf numFmtId="0" fontId="0" fillId="0" borderId="0" xfId="0" applyFill="1" applyAlignment="1">
      <alignment horizontal="center" vertical="top"/>
    </xf>
    <xf numFmtId="0" fontId="0" fillId="0" borderId="0" xfId="0" applyFill="1" applyAlignment="1">
      <alignment horizontal="right" vertical="top"/>
    </xf>
    <xf numFmtId="0" fontId="19" fillId="0" borderId="0" xfId="0" quotePrefix="1" applyFont="1" applyAlignment="1">
      <alignment horizontal="right" vertical="center"/>
    </xf>
    <xf numFmtId="0" fontId="17" fillId="0" borderId="0" xfId="0" applyFont="1" applyFill="1" applyBorder="1" applyAlignment="1">
      <alignment horizontal="left" vertical="center"/>
    </xf>
    <xf numFmtId="0" fontId="5"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xf numFmtId="0" fontId="0" fillId="0" borderId="5"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38" fillId="0" borderId="0" xfId="0" applyFont="1" applyBorder="1"/>
    <xf numFmtId="0" fontId="22" fillId="0" borderId="0" xfId="0" applyFont="1"/>
    <xf numFmtId="0" fontId="22" fillId="0" borderId="0" xfId="0" applyFont="1" applyBorder="1" applyAlignment="1">
      <alignment horizontal="center"/>
    </xf>
    <xf numFmtId="0" fontId="12" fillId="0" borderId="0" xfId="0" applyFont="1" applyBorder="1"/>
    <xf numFmtId="0" fontId="5"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38" fillId="0" borderId="0" xfId="0" applyFont="1" applyBorder="1" applyAlignment="1"/>
    <xf numFmtId="0" fontId="14" fillId="0" borderId="0" xfId="0" applyFont="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0" fontId="0" fillId="2" borderId="0" xfId="0" applyFont="1" applyFill="1" applyBorder="1" applyAlignment="1">
      <alignment horizontal="left"/>
    </xf>
    <xf numFmtId="0" fontId="0" fillId="2" borderId="0" xfId="0" applyFont="1" applyFill="1" applyBorder="1" applyAlignment="1">
      <alignment horizontal="center" vertical="center"/>
    </xf>
    <xf numFmtId="0" fontId="0" fillId="2" borderId="81" xfId="0" applyFont="1" applyFill="1" applyBorder="1" applyAlignment="1">
      <alignment vertical="center"/>
    </xf>
    <xf numFmtId="0" fontId="0" fillId="2" borderId="33" xfId="0" applyFont="1" applyFill="1" applyBorder="1" applyAlignment="1">
      <alignment vertical="center"/>
    </xf>
    <xf numFmtId="0" fontId="0" fillId="2" borderId="28" xfId="0" applyFont="1" applyFill="1" applyBorder="1" applyAlignment="1">
      <alignment vertical="center"/>
    </xf>
    <xf numFmtId="0" fontId="0" fillId="0" borderId="0" xfId="0" applyFont="1" applyBorder="1" applyAlignment="1"/>
    <xf numFmtId="0" fontId="14" fillId="0" borderId="0" xfId="0" applyFont="1" applyBorder="1" applyAlignment="1">
      <alignment horizontal="left" wrapText="1"/>
    </xf>
    <xf numFmtId="0" fontId="0" fillId="0" borderId="28" xfId="0" applyFont="1" applyBorder="1" applyAlignment="1">
      <alignment horizontal="center"/>
    </xf>
    <xf numFmtId="0" fontId="0" fillId="0" borderId="0" xfId="0" applyFont="1" applyBorder="1" applyAlignment="1">
      <alignment vertical="top"/>
    </xf>
    <xf numFmtId="0" fontId="0" fillId="0" borderId="0" xfId="0" applyFont="1" applyBorder="1" applyAlignment="1">
      <alignment horizontal="left"/>
    </xf>
    <xf numFmtId="0" fontId="0" fillId="0" borderId="5" xfId="0" applyFont="1" applyFill="1" applyBorder="1" applyAlignment="1">
      <alignment horizontal="center" vertical="center"/>
    </xf>
    <xf numFmtId="0" fontId="8" fillId="0" borderId="0" xfId="0" applyFont="1" applyBorder="1" applyAlignment="1">
      <alignment horizontal="left" vertical="top" wrapText="1"/>
    </xf>
    <xf numFmtId="0" fontId="6" fillId="0" borderId="0" xfId="0" quotePrefix="1" applyFont="1" applyBorder="1" applyAlignment="1">
      <alignment horizontal="left"/>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38" fontId="2" fillId="0" borderId="0" xfId="6" applyFont="1" applyAlignment="1">
      <alignment vertical="center"/>
    </xf>
    <xf numFmtId="38" fontId="4" fillId="0" borderId="0" xfId="6" applyFont="1" applyAlignment="1">
      <alignment horizontal="right" vertical="center"/>
    </xf>
    <xf numFmtId="38" fontId="2" fillId="0" borderId="0" xfId="6" applyFont="1" applyBorder="1" applyAlignment="1">
      <alignment vertical="center"/>
    </xf>
    <xf numFmtId="38" fontId="11" fillId="0" borderId="0" xfId="6" applyFont="1" applyBorder="1" applyAlignment="1">
      <alignment vertical="center"/>
    </xf>
    <xf numFmtId="38" fontId="2" fillId="0" borderId="0" xfId="6" applyFont="1" applyFill="1" applyBorder="1" applyAlignment="1">
      <alignment horizontal="left" vertical="center"/>
    </xf>
    <xf numFmtId="0" fontId="2" fillId="0" borderId="0" xfId="0" applyFont="1" applyFill="1" applyAlignment="1">
      <alignment horizontal="centerContinuous"/>
    </xf>
    <xf numFmtId="38" fontId="38" fillId="0" borderId="0" xfId="6" applyFont="1" applyFill="1" applyBorder="1" applyAlignment="1">
      <alignment horizontal="left" vertical="center"/>
    </xf>
    <xf numFmtId="38" fontId="17" fillId="0" borderId="0" xfId="6" applyFont="1" applyFill="1" applyBorder="1" applyAlignment="1">
      <alignment horizontal="center" vertical="center"/>
    </xf>
    <xf numFmtId="38" fontId="38" fillId="0" borderId="0" xfId="6" applyFont="1" applyAlignment="1">
      <alignment vertical="center"/>
    </xf>
    <xf numFmtId="38" fontId="2" fillId="0" borderId="0" xfId="6" applyFont="1" applyFill="1" applyAlignment="1">
      <alignment vertical="center"/>
    </xf>
    <xf numFmtId="0" fontId="2" fillId="0" borderId="0" xfId="0" applyFont="1" applyFill="1"/>
    <xf numFmtId="38" fontId="2" fillId="0" borderId="0" xfId="6" applyFont="1" applyFill="1" applyAlignment="1">
      <alignment horizontal="right" vertical="center"/>
    </xf>
    <xf numFmtId="0" fontId="2" fillId="0" borderId="0" xfId="0" quotePrefix="1" applyFont="1" applyAlignment="1">
      <alignment horizontal="center"/>
    </xf>
    <xf numFmtId="0" fontId="2" fillId="0" borderId="81" xfId="0" applyFont="1" applyBorder="1" applyAlignment="1">
      <alignment horizontal="center"/>
    </xf>
    <xf numFmtId="38" fontId="2" fillId="0" borderId="81" xfId="6" applyFont="1" applyBorder="1" applyAlignment="1">
      <alignment vertical="center"/>
    </xf>
    <xf numFmtId="38" fontId="2" fillId="0" borderId="33" xfId="6" applyFont="1" applyFill="1" applyBorder="1" applyAlignment="1">
      <alignment vertical="center"/>
    </xf>
    <xf numFmtId="38" fontId="2" fillId="0" borderId="28" xfId="6" applyFont="1" applyFill="1" applyBorder="1" applyAlignment="1">
      <alignment vertical="center"/>
    </xf>
    <xf numFmtId="0" fontId="2" fillId="0" borderId="1" xfId="0" applyFont="1" applyBorder="1" applyAlignment="1">
      <alignment horizontal="center"/>
    </xf>
    <xf numFmtId="0" fontId="2" fillId="0" borderId="1" xfId="0" applyFont="1" applyBorder="1" applyAlignment="1">
      <alignment horizontal="left"/>
    </xf>
    <xf numFmtId="38" fontId="2" fillId="0" borderId="2" xfId="6" applyFont="1" applyBorder="1" applyAlignment="1">
      <alignment horizontal="centerContinuous" vertical="center"/>
    </xf>
    <xf numFmtId="38" fontId="2" fillId="0" borderId="2" xfId="6" applyFont="1" applyFill="1" applyBorder="1" applyAlignment="1">
      <alignment horizontal="centerContinuous" vertical="center"/>
    </xf>
    <xf numFmtId="38" fontId="2" fillId="0" borderId="3" xfId="6" applyFont="1" applyFill="1" applyBorder="1" applyAlignment="1">
      <alignment horizontal="centerContinuous" vertical="center"/>
    </xf>
    <xf numFmtId="0" fontId="2" fillId="0" borderId="7" xfId="0" applyFont="1" applyBorder="1" applyAlignment="1">
      <alignment horizontal="left"/>
    </xf>
    <xf numFmtId="38" fontId="2" fillId="0" borderId="8" xfId="6" applyFont="1" applyBorder="1" applyAlignment="1">
      <alignment horizontal="centerContinuous" vertical="center"/>
    </xf>
    <xf numFmtId="38" fontId="2" fillId="0" borderId="8" xfId="6" applyFont="1" applyFill="1" applyBorder="1" applyAlignment="1">
      <alignment horizontal="centerContinuous" vertical="center"/>
    </xf>
    <xf numFmtId="38" fontId="2" fillId="0" borderId="9" xfId="6" applyFont="1" applyFill="1" applyBorder="1" applyAlignment="1">
      <alignment horizontal="centerContinuous" vertical="center"/>
    </xf>
    <xf numFmtId="0" fontId="2" fillId="0" borderId="4" xfId="0" applyFont="1" applyBorder="1" applyAlignment="1">
      <alignment horizontal="center"/>
    </xf>
    <xf numFmtId="38" fontId="2" fillId="0" borderId="3" xfId="6" applyFont="1" applyBorder="1" applyAlignment="1">
      <alignment horizontal="centerContinuous" vertical="center"/>
    </xf>
    <xf numFmtId="0" fontId="2" fillId="0" borderId="4" xfId="0" applyFont="1" applyBorder="1"/>
    <xf numFmtId="0" fontId="2" fillId="0" borderId="7" xfId="0" applyFont="1" applyBorder="1"/>
    <xf numFmtId="0" fontId="2" fillId="0" borderId="8" xfId="0" applyFont="1" applyBorder="1"/>
    <xf numFmtId="38" fontId="2" fillId="0" borderId="8" xfId="6" applyFont="1" applyBorder="1" applyAlignment="1">
      <alignment vertical="center"/>
    </xf>
    <xf numFmtId="38" fontId="2" fillId="0" borderId="9" xfId="6" applyFont="1" applyBorder="1" applyAlignment="1">
      <alignment vertical="center"/>
    </xf>
    <xf numFmtId="38" fontId="2" fillId="0" borderId="4" xfId="6" applyFont="1" applyBorder="1" applyAlignment="1">
      <alignment vertical="center"/>
    </xf>
    <xf numFmtId="38" fontId="2" fillId="0" borderId="6" xfId="6" applyFont="1" applyBorder="1" applyAlignment="1">
      <alignment vertical="center"/>
    </xf>
    <xf numFmtId="38" fontId="2" fillId="0" borderId="7" xfId="6" applyFont="1" applyBorder="1" applyAlignment="1">
      <alignment vertical="center"/>
    </xf>
    <xf numFmtId="38" fontId="2" fillId="0" borderId="1" xfId="6" applyFont="1" applyBorder="1" applyAlignment="1">
      <alignment horizontal="center" vertical="center"/>
    </xf>
    <xf numFmtId="38" fontId="2" fillId="0" borderId="1" xfId="6" applyFont="1" applyBorder="1" applyAlignment="1">
      <alignment vertical="center"/>
    </xf>
    <xf numFmtId="38" fontId="2" fillId="0" borderId="2" xfId="6" applyFont="1" applyBorder="1" applyAlignment="1">
      <alignment vertical="center"/>
    </xf>
    <xf numFmtId="38" fontId="2" fillId="0" borderId="3" xfId="6" applyFont="1" applyBorder="1" applyAlignment="1">
      <alignment vertical="center"/>
    </xf>
    <xf numFmtId="38" fontId="38" fillId="0" borderId="0" xfId="6" applyFont="1" applyBorder="1" applyAlignment="1">
      <alignment vertical="center"/>
    </xf>
    <xf numFmtId="38" fontId="2" fillId="0" borderId="0" xfId="7" applyFont="1" applyAlignment="1">
      <alignment vertical="center"/>
    </xf>
    <xf numFmtId="38" fontId="2" fillId="0" borderId="0" xfId="7" applyFont="1" applyBorder="1" applyAlignment="1">
      <alignment vertical="center"/>
    </xf>
    <xf numFmtId="38" fontId="12" fillId="0" borderId="0" xfId="7" applyFont="1" applyBorder="1" applyAlignment="1">
      <alignment horizontal="centerContinuous" vertical="center"/>
    </xf>
    <xf numFmtId="38" fontId="5" fillId="0" borderId="0" xfId="7" applyFont="1" applyBorder="1" applyAlignment="1">
      <alignment horizontal="centerContinuous" vertical="center"/>
    </xf>
    <xf numFmtId="38" fontId="2" fillId="0" borderId="0" xfId="7" applyFont="1" applyAlignment="1">
      <alignment horizontal="centerContinuous" vertical="center"/>
    </xf>
    <xf numFmtId="38" fontId="38" fillId="0" borderId="0" xfId="7" applyFont="1" applyBorder="1" applyAlignment="1">
      <alignment horizontal="left" vertical="center"/>
    </xf>
    <xf numFmtId="38" fontId="2" fillId="0" borderId="0" xfId="7" applyFont="1" applyBorder="1" applyAlignment="1">
      <alignment horizontal="center" vertical="center"/>
    </xf>
    <xf numFmtId="38" fontId="38" fillId="0" borderId="0" xfId="7" applyFont="1" applyAlignment="1">
      <alignment vertical="center"/>
    </xf>
    <xf numFmtId="38" fontId="2" fillId="0" borderId="81" xfId="7" applyFont="1" applyBorder="1" applyAlignment="1">
      <alignment vertical="center"/>
    </xf>
    <xf numFmtId="38" fontId="2" fillId="0" borderId="33" xfId="7" applyFont="1" applyBorder="1" applyAlignment="1">
      <alignment vertical="center"/>
    </xf>
    <xf numFmtId="38" fontId="2" fillId="0" borderId="28" xfId="7" applyFont="1" applyBorder="1" applyAlignment="1">
      <alignment vertical="center"/>
    </xf>
    <xf numFmtId="38" fontId="2" fillId="0" borderId="1" xfId="7" applyFont="1" applyBorder="1" applyAlignment="1">
      <alignment horizontal="centerContinuous" vertical="center"/>
    </xf>
    <xf numFmtId="38" fontId="2" fillId="0" borderId="2" xfId="7" applyFont="1" applyBorder="1" applyAlignment="1">
      <alignment horizontal="centerContinuous" vertical="center"/>
    </xf>
    <xf numFmtId="38" fontId="2" fillId="0" borderId="3" xfId="7" applyFont="1" applyBorder="1" applyAlignment="1">
      <alignment horizontal="centerContinuous" vertical="center"/>
    </xf>
    <xf numFmtId="38" fontId="2" fillId="0" borderId="7" xfId="7" applyFont="1" applyBorder="1" applyAlignment="1">
      <alignment horizontal="centerContinuous" vertical="center"/>
    </xf>
    <xf numFmtId="38" fontId="2" fillId="0" borderId="8" xfId="7" applyFont="1" applyBorder="1" applyAlignment="1">
      <alignment horizontal="centerContinuous" vertical="center"/>
    </xf>
    <xf numFmtId="38" fontId="2" fillId="0" borderId="9" xfId="7" applyFont="1" applyBorder="1" applyAlignment="1">
      <alignment horizontal="centerContinuous" vertical="center"/>
    </xf>
    <xf numFmtId="0" fontId="2" fillId="0" borderId="4" xfId="0" applyFont="1" applyBorder="1" applyAlignment="1">
      <alignment horizontal="left"/>
    </xf>
    <xf numFmtId="38" fontId="2" fillId="0" borderId="4" xfId="7" applyFont="1" applyBorder="1" applyAlignment="1">
      <alignment horizontal="centerContinuous" vertical="center"/>
    </xf>
    <xf numFmtId="38" fontId="2" fillId="0" borderId="0" xfId="7" applyFont="1" applyBorder="1" applyAlignment="1">
      <alignment horizontal="centerContinuous" vertical="center"/>
    </xf>
    <xf numFmtId="38" fontId="2" fillId="0" borderId="6" xfId="7" applyFont="1" applyBorder="1" applyAlignment="1">
      <alignment horizontal="centerContinuous" vertical="center"/>
    </xf>
    <xf numFmtId="38" fontId="2" fillId="0" borderId="6" xfId="7" applyFont="1" applyBorder="1" applyAlignment="1">
      <alignment vertical="center"/>
    </xf>
    <xf numFmtId="38" fontId="2" fillId="0" borderId="4" xfId="7" applyFont="1" applyBorder="1" applyAlignment="1">
      <alignment vertical="center"/>
    </xf>
    <xf numFmtId="38" fontId="2" fillId="0" borderId="7" xfId="7" applyFont="1" applyBorder="1" applyAlignment="1">
      <alignment vertical="center"/>
    </xf>
    <xf numFmtId="38" fontId="2" fillId="0" borderId="8" xfId="7" applyFont="1" applyBorder="1" applyAlignment="1">
      <alignment vertical="center"/>
    </xf>
    <xf numFmtId="38" fontId="2" fillId="0" borderId="9" xfId="7" applyFont="1" applyBorder="1" applyAlignment="1">
      <alignment vertical="center"/>
    </xf>
    <xf numFmtId="38" fontId="2" fillId="0" borderId="1" xfId="7" applyFont="1" applyBorder="1" applyAlignment="1">
      <alignment vertical="center"/>
    </xf>
    <xf numFmtId="38" fontId="2" fillId="0" borderId="2" xfId="7" applyFont="1" applyBorder="1" applyAlignment="1">
      <alignment vertical="center"/>
    </xf>
    <xf numFmtId="38" fontId="2" fillId="0" borderId="3" xfId="7" applyFont="1" applyBorder="1" applyAlignment="1">
      <alignment vertical="center"/>
    </xf>
    <xf numFmtId="38" fontId="38" fillId="0" borderId="0" xfId="7" applyFont="1" applyBorder="1" applyAlignment="1">
      <alignment vertical="center"/>
    </xf>
    <xf numFmtId="38" fontId="2" fillId="0" borderId="0" xfId="7" applyFont="1" applyFill="1" applyAlignment="1">
      <alignment vertical="center"/>
    </xf>
    <xf numFmtId="38" fontId="38" fillId="0" borderId="0" xfId="7" applyFont="1" applyFill="1" applyAlignment="1">
      <alignment vertical="center"/>
    </xf>
    <xf numFmtId="38" fontId="2" fillId="0" borderId="0" xfId="7" applyFont="1" applyFill="1" applyBorder="1" applyAlignment="1">
      <alignment vertical="center"/>
    </xf>
    <xf numFmtId="38" fontId="2" fillId="0" borderId="5" xfId="7" applyFont="1" applyFill="1" applyBorder="1" applyAlignment="1">
      <alignment horizontal="left" vertical="center"/>
    </xf>
    <xf numFmtId="38" fontId="2" fillId="0" borderId="5" xfId="7" applyFont="1" applyFill="1" applyBorder="1" applyAlignment="1">
      <alignment vertical="center"/>
    </xf>
    <xf numFmtId="38" fontId="2" fillId="0" borderId="5" xfId="7" applyFont="1" applyFill="1" applyBorder="1" applyAlignment="1">
      <alignment vertical="center" wrapText="1"/>
    </xf>
    <xf numFmtId="38" fontId="2" fillId="0" borderId="16" xfId="7" applyFont="1" applyFill="1" applyBorder="1" applyAlignment="1">
      <alignment horizontal="center" vertical="center"/>
    </xf>
    <xf numFmtId="0" fontId="2" fillId="0" borderId="23" xfId="0" applyFont="1" applyFill="1" applyBorder="1"/>
    <xf numFmtId="38" fontId="2" fillId="0" borderId="23" xfId="7" applyFont="1" applyFill="1" applyBorder="1" applyAlignment="1">
      <alignment horizontal="center" vertical="center"/>
    </xf>
    <xf numFmtId="38" fontId="2" fillId="0" borderId="16" xfId="7" applyFont="1" applyFill="1" applyBorder="1" applyAlignment="1">
      <alignment vertical="center"/>
    </xf>
    <xf numFmtId="38" fontId="2" fillId="0" borderId="38" xfId="7" applyFont="1" applyFill="1" applyBorder="1" applyAlignment="1">
      <alignment vertical="center"/>
    </xf>
    <xf numFmtId="38" fontId="2" fillId="0" borderId="23" xfId="7" applyFont="1" applyFill="1" applyBorder="1" applyAlignment="1">
      <alignment vertical="center"/>
    </xf>
    <xf numFmtId="38" fontId="2" fillId="0" borderId="3" xfId="7" applyFont="1" applyFill="1" applyBorder="1" applyAlignment="1">
      <alignment horizontal="center"/>
    </xf>
    <xf numFmtId="38" fontId="14" fillId="0" borderId="16" xfId="7" applyFont="1" applyFill="1" applyBorder="1" applyAlignment="1">
      <alignment horizontal="center" vertical="center"/>
    </xf>
    <xf numFmtId="38" fontId="8" fillId="0" borderId="9" xfId="7" applyFont="1" applyFill="1" applyBorder="1" applyAlignment="1">
      <alignment horizontal="center"/>
    </xf>
    <xf numFmtId="38" fontId="14" fillId="0" borderId="23" xfId="7" applyFont="1" applyFill="1" applyBorder="1" applyAlignment="1">
      <alignment horizontal="center" vertical="center"/>
    </xf>
    <xf numFmtId="38" fontId="2" fillId="0" borderId="0" xfId="7" applyFont="1" applyFill="1" applyBorder="1" applyAlignment="1">
      <alignment horizontal="center" vertical="center"/>
    </xf>
    <xf numFmtId="38" fontId="0" fillId="0" borderId="0" xfId="6" applyFont="1" applyBorder="1" applyAlignment="1">
      <alignment vertical="center"/>
    </xf>
    <xf numFmtId="38" fontId="0" fillId="0" borderId="0" xfId="6" applyFont="1" applyBorder="1" applyAlignment="1">
      <alignment horizontal="centerContinuous" vertical="center"/>
    </xf>
    <xf numFmtId="38" fontId="0" fillId="0" borderId="0" xfId="6" applyFont="1" applyFill="1" applyBorder="1" applyAlignment="1">
      <alignment vertical="center"/>
    </xf>
    <xf numFmtId="38" fontId="0" fillId="0" borderId="0" xfId="6" applyFont="1" applyFill="1" applyAlignment="1">
      <alignment vertical="center"/>
    </xf>
    <xf numFmtId="38" fontId="0" fillId="0" borderId="0" xfId="6" applyFont="1" applyAlignment="1">
      <alignment vertical="center"/>
    </xf>
    <xf numFmtId="38" fontId="22" fillId="0" borderId="0" xfId="6" applyFont="1" applyFill="1" applyBorder="1" applyAlignment="1">
      <alignment vertical="center"/>
    </xf>
    <xf numFmtId="38" fontId="6" fillId="0" borderId="121" xfId="6" applyFont="1" applyBorder="1" applyAlignment="1">
      <alignment horizontal="center" vertical="center"/>
    </xf>
    <xf numFmtId="38" fontId="6" fillId="0" borderId="123" xfId="6" applyFont="1" applyBorder="1" applyAlignment="1">
      <alignment horizontal="center" vertical="center"/>
    </xf>
    <xf numFmtId="38" fontId="6" fillId="0" borderId="127" xfId="6" applyFont="1" applyBorder="1" applyAlignment="1">
      <alignment horizontal="center" vertical="center"/>
    </xf>
    <xf numFmtId="38" fontId="6" fillId="0" borderId="129" xfId="6" applyFont="1" applyBorder="1" applyAlignment="1">
      <alignment horizontal="center" vertical="center"/>
    </xf>
    <xf numFmtId="38" fontId="0" fillId="0" borderId="0" xfId="6" applyFont="1" applyFill="1" applyBorder="1" applyAlignment="1">
      <alignment vertical="center" shrinkToFit="1"/>
    </xf>
    <xf numFmtId="38" fontId="6" fillId="0" borderId="211" xfId="6" applyFont="1" applyBorder="1" applyAlignment="1">
      <alignment horizontal="center" vertical="center"/>
    </xf>
    <xf numFmtId="0" fontId="11"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4" xfId="0" applyFont="1" applyBorder="1" applyAlignment="1">
      <alignment vertical="center"/>
    </xf>
    <xf numFmtId="0" fontId="0" fillId="0" borderId="6" xfId="0" applyFont="1" applyBorder="1" applyAlignment="1">
      <alignment vertical="center"/>
    </xf>
    <xf numFmtId="0" fontId="68" fillId="0" borderId="0" xfId="0" applyFont="1" applyAlignment="1"/>
    <xf numFmtId="0" fontId="17" fillId="0" borderId="0" xfId="0" applyFont="1" applyAlignment="1"/>
    <xf numFmtId="0" fontId="5" fillId="0" borderId="0" xfId="0" applyFont="1" applyAlignment="1"/>
    <xf numFmtId="0" fontId="5" fillId="0" borderId="0" xfId="0" applyFont="1" applyAlignment="1">
      <alignment vertical="center"/>
    </xf>
    <xf numFmtId="0" fontId="11" fillId="0" borderId="0" xfId="0" applyFont="1" applyAlignment="1"/>
    <xf numFmtId="0" fontId="0" fillId="0" borderId="0" xfId="0" applyFont="1" applyAlignment="1"/>
    <xf numFmtId="0" fontId="68" fillId="0" borderId="0" xfId="0" applyFont="1" applyAlignment="1">
      <alignment vertical="center"/>
    </xf>
    <xf numFmtId="0" fontId="14" fillId="0" borderId="0" xfId="0" applyFont="1" applyAlignment="1"/>
    <xf numFmtId="38" fontId="17" fillId="0" borderId="0" xfId="6" applyFont="1" applyBorder="1" applyAlignment="1">
      <alignment horizontal="left" vertical="center"/>
    </xf>
    <xf numFmtId="38" fontId="6" fillId="0" borderId="0" xfId="6" applyFont="1" applyAlignment="1">
      <alignment horizontal="right" vertical="center"/>
    </xf>
    <xf numFmtId="38" fontId="6" fillId="0" borderId="0" xfId="6" applyFont="1" applyFill="1" applyBorder="1" applyAlignment="1">
      <alignment vertical="center"/>
    </xf>
    <xf numFmtId="38" fontId="6" fillId="0" borderId="230" xfId="6" applyFont="1" applyFill="1" applyBorder="1" applyAlignment="1">
      <alignment horizontal="center" vertical="center"/>
    </xf>
    <xf numFmtId="38" fontId="15" fillId="0" borderId="0" xfId="6" applyFont="1" applyFill="1" applyBorder="1" applyAlignment="1">
      <alignment vertical="center"/>
    </xf>
    <xf numFmtId="38" fontId="6" fillId="0" borderId="35" xfId="6" applyFont="1" applyFill="1" applyBorder="1" applyAlignment="1">
      <alignment vertical="center"/>
    </xf>
    <xf numFmtId="38" fontId="6" fillId="0" borderId="33" xfId="6" applyFont="1" applyFill="1" applyBorder="1" applyAlignment="1">
      <alignment vertical="center"/>
    </xf>
    <xf numFmtId="0" fontId="19" fillId="0" borderId="0" xfId="0" applyFont="1" applyAlignment="1">
      <alignment horizontal="center" vertical="center"/>
    </xf>
    <xf numFmtId="38" fontId="6" fillId="0" borderId="32" xfId="6" applyFont="1" applyFill="1" applyBorder="1" applyAlignment="1">
      <alignment vertical="center"/>
    </xf>
    <xf numFmtId="38" fontId="6" fillId="0" borderId="8" xfId="6" applyFont="1" applyFill="1" applyBorder="1" applyAlignment="1">
      <alignment vertical="center"/>
    </xf>
    <xf numFmtId="38" fontId="12" fillId="0" borderId="0" xfId="6" applyFont="1" applyBorder="1" applyAlignment="1">
      <alignment horizontal="center" vertical="center"/>
    </xf>
    <xf numFmtId="38" fontId="69" fillId="0" borderId="0" xfId="6" applyFont="1" applyFill="1" applyBorder="1" applyAlignment="1">
      <alignment horizontal="center" vertical="center"/>
    </xf>
    <xf numFmtId="38" fontId="6" fillId="0" borderId="73" xfId="6" applyFont="1" applyFill="1" applyBorder="1" applyAlignment="1">
      <alignment horizontal="center" vertical="center"/>
    </xf>
    <xf numFmtId="38" fontId="9" fillId="0" borderId="4" xfId="2" applyFont="1" applyFill="1" applyBorder="1" applyAlignment="1">
      <alignment horizontal="right"/>
    </xf>
    <xf numFmtId="38" fontId="9" fillId="0" borderId="6" xfId="2" applyFont="1" applyFill="1" applyBorder="1" applyAlignment="1">
      <alignment horizontal="left"/>
    </xf>
    <xf numFmtId="0" fontId="6" fillId="0" borderId="67" xfId="0" applyFont="1" applyFill="1" applyBorder="1"/>
    <xf numFmtId="179" fontId="8" fillId="0" borderId="51" xfId="0" applyNumberFormat="1" applyFont="1" applyFill="1" applyBorder="1" applyAlignment="1">
      <alignment horizontal="center" shrinkToFit="1"/>
    </xf>
    <xf numFmtId="0" fontId="47" fillId="0" borderId="0" xfId="0" applyFont="1" applyBorder="1" applyAlignment="1">
      <alignment vertical="center"/>
    </xf>
    <xf numFmtId="0" fontId="8" fillId="2" borderId="48" xfId="0" applyFont="1" applyFill="1" applyBorder="1" applyAlignment="1">
      <alignment horizontal="center"/>
    </xf>
    <xf numFmtId="38" fontId="6" fillId="2" borderId="139" xfId="6" applyFont="1" applyFill="1" applyBorder="1" applyAlignment="1">
      <alignment horizontal="left" vertical="center"/>
    </xf>
    <xf numFmtId="38" fontId="6" fillId="2" borderId="28" xfId="6" applyFont="1" applyFill="1" applyBorder="1" applyAlignment="1">
      <alignment horizontal="left" vertical="center"/>
    </xf>
    <xf numFmtId="38" fontId="6" fillId="2" borderId="29" xfId="6" applyFont="1" applyFill="1" applyBorder="1" applyAlignment="1">
      <alignment horizontal="left" vertical="center"/>
    </xf>
    <xf numFmtId="38" fontId="11" fillId="0" borderId="0" xfId="6" applyFont="1" applyFill="1" applyBorder="1" applyAlignment="1">
      <alignment vertical="center"/>
    </xf>
    <xf numFmtId="38" fontId="12" fillId="0" borderId="0" xfId="6" applyFont="1" applyBorder="1" applyAlignment="1">
      <alignment vertical="center"/>
    </xf>
    <xf numFmtId="177" fontId="8" fillId="0" borderId="139" xfId="0" applyNumberFormat="1" applyFont="1" applyBorder="1" applyAlignment="1">
      <alignment horizontal="center" shrinkToFit="1"/>
    </xf>
    <xf numFmtId="177" fontId="8" fillId="0" borderId="23" xfId="0" applyNumberFormat="1" applyFont="1" applyBorder="1" applyAlignment="1">
      <alignment shrinkToFit="1"/>
    </xf>
    <xf numFmtId="177" fontId="8" fillId="0" borderId="78" xfId="0" applyNumberFormat="1" applyFont="1" applyBorder="1" applyAlignment="1">
      <alignment shrinkToFit="1"/>
    </xf>
    <xf numFmtId="177" fontId="8" fillId="0" borderId="79" xfId="0" applyNumberFormat="1" applyFont="1" applyBorder="1" applyAlignment="1">
      <alignment shrinkToFit="1"/>
    </xf>
    <xf numFmtId="177" fontId="8" fillId="0" borderId="28" xfId="0" applyNumberFormat="1" applyFont="1" applyBorder="1" applyAlignment="1">
      <alignment horizontal="center" shrinkToFit="1"/>
    </xf>
    <xf numFmtId="177" fontId="8" fillId="0" borderId="5" xfId="0" applyNumberFormat="1" applyFont="1" applyBorder="1" applyAlignment="1">
      <alignment shrinkToFit="1"/>
    </xf>
    <xf numFmtId="177" fontId="8" fillId="0" borderId="5" xfId="0" applyNumberFormat="1" applyFont="1" applyFill="1" applyBorder="1" applyAlignment="1">
      <alignment shrinkToFit="1"/>
    </xf>
    <xf numFmtId="177" fontId="8" fillId="0" borderId="81" xfId="0" applyNumberFormat="1" applyFont="1" applyFill="1" applyBorder="1" applyAlignment="1">
      <alignment shrinkToFit="1"/>
    </xf>
    <xf numFmtId="177" fontId="8" fillId="0" borderId="82" xfId="0" applyNumberFormat="1" applyFont="1" applyBorder="1" applyAlignment="1">
      <alignment shrinkToFit="1"/>
    </xf>
    <xf numFmtId="177" fontId="8" fillId="0" borderId="68" xfId="0" applyNumberFormat="1" applyFont="1" applyBorder="1" applyAlignment="1">
      <alignment horizontal="center" shrinkToFit="1"/>
    </xf>
    <xf numFmtId="177" fontId="8" fillId="0" borderId="83" xfId="0" applyNumberFormat="1" applyFont="1" applyFill="1" applyBorder="1" applyAlignment="1">
      <alignment shrinkToFit="1"/>
    </xf>
    <xf numFmtId="177" fontId="8" fillId="0" borderId="84" xfId="0" applyNumberFormat="1" applyFont="1" applyFill="1" applyBorder="1" applyAlignment="1">
      <alignment shrinkToFit="1"/>
    </xf>
    <xf numFmtId="177" fontId="8" fillId="0" borderId="85" xfId="0" applyNumberFormat="1" applyFont="1" applyBorder="1" applyAlignment="1">
      <alignment shrinkToFit="1"/>
    </xf>
    <xf numFmtId="177" fontId="8" fillId="0" borderId="233" xfId="0" applyNumberFormat="1" applyFont="1" applyBorder="1" applyAlignment="1">
      <alignment horizontal="center" shrinkToFit="1"/>
    </xf>
    <xf numFmtId="177" fontId="8" fillId="0" borderId="60" xfId="0" applyNumberFormat="1" applyFont="1" applyFill="1" applyBorder="1" applyAlignment="1">
      <alignment shrinkToFit="1"/>
    </xf>
    <xf numFmtId="177" fontId="8" fillId="0" borderId="217" xfId="0" applyNumberFormat="1" applyFont="1" applyFill="1" applyBorder="1" applyAlignment="1">
      <alignment shrinkToFit="1"/>
    </xf>
    <xf numFmtId="177" fontId="8" fillId="0" borderId="63" xfId="0" applyNumberFormat="1" applyFont="1" applyFill="1" applyBorder="1" applyAlignment="1">
      <alignment shrinkToFit="1"/>
    </xf>
    <xf numFmtId="177" fontId="8" fillId="0" borderId="64" xfId="0" applyNumberFormat="1" applyFont="1" applyBorder="1" applyAlignment="1">
      <alignment shrinkToFit="1"/>
    </xf>
    <xf numFmtId="177" fontId="8" fillId="0" borderId="218" xfId="0" applyNumberFormat="1" applyFont="1" applyFill="1" applyBorder="1" applyAlignment="1">
      <alignment shrinkToFit="1"/>
    </xf>
    <xf numFmtId="177" fontId="8" fillId="0" borderId="56" xfId="0" applyNumberFormat="1" applyFont="1" applyFill="1" applyBorder="1" applyAlignment="1">
      <alignment shrinkToFit="1"/>
    </xf>
    <xf numFmtId="177" fontId="8" fillId="0" borderId="65" xfId="0" applyNumberFormat="1" applyFont="1" applyFill="1" applyBorder="1" applyAlignment="1">
      <alignment shrinkToFit="1"/>
    </xf>
    <xf numFmtId="177" fontId="8" fillId="0" borderId="86" xfId="0" applyNumberFormat="1" applyFont="1" applyFill="1" applyBorder="1" applyAlignment="1">
      <alignment shrinkToFit="1"/>
    </xf>
    <xf numFmtId="177" fontId="8" fillId="0" borderId="66" xfId="0" applyNumberFormat="1" applyFont="1" applyBorder="1" applyAlignment="1">
      <alignment shrinkToFit="1"/>
    </xf>
    <xf numFmtId="177" fontId="8" fillId="0" borderId="57" xfId="0" applyNumberFormat="1" applyFont="1" applyBorder="1" applyAlignment="1">
      <alignment horizontal="center" shrinkToFit="1"/>
    </xf>
    <xf numFmtId="177" fontId="8" fillId="0" borderId="23" xfId="0" applyNumberFormat="1" applyFont="1" applyFill="1" applyBorder="1" applyAlignment="1">
      <alignment shrinkToFit="1"/>
    </xf>
    <xf numFmtId="177" fontId="8" fillId="0" borderId="28" xfId="0" applyNumberFormat="1" applyFont="1" applyFill="1" applyBorder="1" applyAlignment="1">
      <alignment shrinkToFit="1"/>
    </xf>
    <xf numFmtId="177" fontId="8" fillId="0" borderId="16" xfId="0" applyNumberFormat="1" applyFont="1" applyFill="1" applyBorder="1" applyAlignment="1">
      <alignment shrinkToFit="1"/>
    </xf>
    <xf numFmtId="177" fontId="8" fillId="0" borderId="61" xfId="0" applyNumberFormat="1" applyFont="1" applyBorder="1" applyAlignment="1">
      <alignment horizontal="center" shrinkToFit="1"/>
    </xf>
    <xf numFmtId="177" fontId="8" fillId="0" borderId="219" xfId="0" applyNumberFormat="1" applyFont="1" applyFill="1" applyBorder="1" applyAlignment="1">
      <alignment shrinkToFit="1"/>
    </xf>
    <xf numFmtId="177" fontId="8" fillId="0" borderId="89" xfId="0" applyNumberFormat="1" applyFont="1" applyBorder="1" applyAlignment="1">
      <alignment shrinkToFit="1"/>
    </xf>
    <xf numFmtId="177" fontId="8" fillId="0" borderId="29" xfId="0" applyNumberFormat="1" applyFont="1" applyBorder="1" applyAlignment="1">
      <alignment horizontal="center" shrinkToFit="1"/>
    </xf>
    <xf numFmtId="177" fontId="8" fillId="0" borderId="19" xfId="0" applyNumberFormat="1" applyFont="1" applyBorder="1" applyAlignment="1">
      <alignment shrinkToFit="1"/>
    </xf>
    <xf numFmtId="177" fontId="8" fillId="0" borderId="19" xfId="0" applyNumberFormat="1" applyFont="1" applyFill="1" applyBorder="1" applyAlignment="1">
      <alignment shrinkToFit="1"/>
    </xf>
    <xf numFmtId="177" fontId="8" fillId="0" borderId="91" xfId="0" applyNumberFormat="1" applyFont="1" applyFill="1" applyBorder="1" applyAlignment="1">
      <alignment shrinkToFit="1"/>
    </xf>
    <xf numFmtId="177" fontId="8" fillId="0" borderId="93" xfId="0" applyNumberFormat="1" applyFont="1" applyBorder="1" applyAlignment="1">
      <alignment shrinkToFit="1"/>
    </xf>
    <xf numFmtId="177" fontId="8" fillId="0" borderId="9" xfId="0" applyNumberFormat="1" applyFont="1" applyBorder="1" applyAlignment="1">
      <alignment shrinkToFit="1"/>
    </xf>
    <xf numFmtId="177" fontId="8" fillId="0" borderId="7" xfId="0" applyNumberFormat="1" applyFont="1" applyFill="1" applyBorder="1" applyAlignment="1">
      <alignment shrinkToFit="1"/>
    </xf>
    <xf numFmtId="177" fontId="8" fillId="0" borderId="96" xfId="0" applyNumberFormat="1" applyFont="1" applyFill="1" applyBorder="1" applyAlignment="1">
      <alignment shrinkToFit="1"/>
    </xf>
    <xf numFmtId="177" fontId="8" fillId="0" borderId="87" xfId="0" applyNumberFormat="1" applyFont="1" applyFill="1" applyBorder="1" applyAlignment="1">
      <alignment shrinkToFit="1"/>
    </xf>
    <xf numFmtId="177" fontId="8" fillId="0" borderId="28" xfId="0" applyNumberFormat="1" applyFont="1" applyBorder="1" applyAlignment="1">
      <alignment shrinkToFit="1"/>
    </xf>
    <xf numFmtId="177" fontId="8" fillId="0" borderId="82" xfId="0" applyNumberFormat="1" applyFont="1" applyBorder="1" applyAlignment="1">
      <alignment horizontal="center" shrinkToFit="1"/>
    </xf>
    <xf numFmtId="177" fontId="8" fillId="0" borderId="93" xfId="0" applyNumberFormat="1" applyFont="1" applyBorder="1" applyAlignment="1">
      <alignment horizontal="center" shrinkToFit="1"/>
    </xf>
    <xf numFmtId="177" fontId="0" fillId="0" borderId="8" xfId="0" applyNumberFormat="1" applyFont="1" applyFill="1" applyBorder="1" applyAlignment="1">
      <alignment horizontal="right" vertical="center" wrapText="1"/>
    </xf>
    <xf numFmtId="0" fontId="4" fillId="0" borderId="0" xfId="0" quotePrefix="1" applyFont="1" applyFill="1" applyAlignment="1"/>
    <xf numFmtId="0" fontId="2" fillId="0" borderId="9" xfId="0" applyFont="1" applyFill="1" applyBorder="1" applyAlignment="1">
      <alignment horizontal="center" vertical="center"/>
    </xf>
    <xf numFmtId="0" fontId="0" fillId="2" borderId="21" xfId="0" applyFont="1" applyFill="1" applyBorder="1" applyAlignment="1">
      <alignment horizontal="left" vertical="center"/>
    </xf>
    <xf numFmtId="0" fontId="2" fillId="0" borderId="0" xfId="0" applyFont="1" applyBorder="1" applyAlignment="1">
      <alignment vertical="center"/>
    </xf>
    <xf numFmtId="0" fontId="2" fillId="0" borderId="46" xfId="0" applyFont="1" applyFill="1" applyBorder="1" applyAlignment="1">
      <alignment vertical="center"/>
    </xf>
    <xf numFmtId="0" fontId="0" fillId="0" borderId="47" xfId="0" applyFont="1" applyFill="1" applyBorder="1" applyAlignment="1">
      <alignment vertical="center"/>
    </xf>
    <xf numFmtId="0" fontId="2" fillId="0" borderId="48"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Alignment="1">
      <alignment vertical="center"/>
    </xf>
    <xf numFmtId="0" fontId="2" fillId="0" borderId="51" xfId="0" applyFont="1" applyFill="1" applyBorder="1" applyAlignment="1">
      <alignment horizontal="center" vertical="center"/>
    </xf>
    <xf numFmtId="0" fontId="2" fillId="0" borderId="41" xfId="0" applyFont="1" applyFill="1" applyBorder="1" applyAlignment="1">
      <alignment horizontal="center" vertical="center"/>
    </xf>
    <xf numFmtId="0" fontId="14" fillId="0" borderId="52" xfId="0" applyFont="1" applyFill="1" applyBorder="1" applyAlignment="1">
      <alignment horizontal="center" vertical="center"/>
    </xf>
    <xf numFmtId="0" fontId="2" fillId="0" borderId="54" xfId="0" applyFont="1" applyFill="1" applyBorder="1" applyAlignment="1">
      <alignment horizontal="center" vertical="center"/>
    </xf>
    <xf numFmtId="0" fontId="0" fillId="2" borderId="15" xfId="0" applyFont="1" applyFill="1" applyBorder="1" applyAlignment="1">
      <alignment vertical="center"/>
    </xf>
    <xf numFmtId="0" fontId="2" fillId="0" borderId="33" xfId="0" applyFont="1" applyBorder="1" applyAlignment="1">
      <alignment vertical="center"/>
    </xf>
    <xf numFmtId="38" fontId="2" fillId="0" borderId="5" xfId="2" applyFont="1" applyFill="1" applyBorder="1" applyAlignment="1">
      <alignment vertical="center" shrinkToFit="1"/>
    </xf>
    <xf numFmtId="38" fontId="2" fillId="0" borderId="28" xfId="2" applyFont="1" applyFill="1" applyBorder="1" applyAlignment="1">
      <alignment vertical="center" shrinkToFit="1"/>
    </xf>
    <xf numFmtId="38" fontId="2" fillId="2" borderId="82" xfId="2" applyFont="1" applyFill="1" applyBorder="1" applyAlignment="1">
      <alignment vertical="center" shrinkToFit="1"/>
    </xf>
    <xf numFmtId="0" fontId="2" fillId="0" borderId="83" xfId="0" applyFont="1" applyFill="1" applyBorder="1" applyAlignment="1">
      <alignment vertical="center"/>
    </xf>
    <xf numFmtId="38" fontId="2" fillId="0" borderId="83" xfId="2" applyFont="1" applyFill="1" applyBorder="1" applyAlignment="1">
      <alignment vertical="center" shrinkToFit="1"/>
    </xf>
    <xf numFmtId="38" fontId="2" fillId="0" borderId="95" xfId="2" applyFont="1" applyFill="1" applyBorder="1" applyAlignment="1">
      <alignment vertical="center" shrinkToFit="1"/>
    </xf>
    <xf numFmtId="38" fontId="2" fillId="0" borderId="84" xfId="2" applyFont="1" applyFill="1" applyBorder="1" applyAlignment="1">
      <alignment vertical="center" shrinkToFit="1"/>
    </xf>
    <xf numFmtId="38" fontId="2" fillId="2" borderId="85" xfId="2" applyFont="1" applyFill="1" applyBorder="1" applyAlignment="1">
      <alignment vertical="center" shrinkToFit="1"/>
    </xf>
    <xf numFmtId="0" fontId="0" fillId="0" borderId="96" xfId="0" applyFont="1" applyFill="1" applyBorder="1" applyAlignment="1">
      <alignment vertical="center" shrinkToFit="1"/>
    </xf>
    <xf numFmtId="38" fontId="2" fillId="0" borderId="96" xfId="2" applyFont="1" applyFill="1" applyBorder="1" applyAlignment="1">
      <alignment vertical="center" shrinkToFit="1"/>
    </xf>
    <xf numFmtId="38" fontId="2" fillId="0" borderId="88" xfId="2" applyFont="1" applyFill="1" applyBorder="1" applyAlignment="1">
      <alignment vertical="center" shrinkToFit="1"/>
    </xf>
    <xf numFmtId="38" fontId="2" fillId="0" borderId="87" xfId="2" applyFont="1" applyFill="1" applyBorder="1" applyAlignment="1">
      <alignment vertical="center" shrinkToFit="1"/>
    </xf>
    <xf numFmtId="38" fontId="2" fillId="2" borderId="89" xfId="2" applyFont="1" applyFill="1" applyBorder="1" applyAlignment="1">
      <alignment vertical="center" shrinkToFit="1"/>
    </xf>
    <xf numFmtId="38" fontId="2" fillId="0" borderId="56" xfId="2" applyFont="1" applyFill="1" applyBorder="1" applyAlignment="1">
      <alignment vertical="center" shrinkToFit="1"/>
    </xf>
    <xf numFmtId="38" fontId="0" fillId="0" borderId="56" xfId="0" applyNumberFormat="1" applyFont="1" applyFill="1" applyBorder="1" applyAlignment="1">
      <alignment vertical="center" shrinkToFit="1"/>
    </xf>
    <xf numFmtId="38" fontId="2" fillId="0" borderId="58" xfId="2" applyFont="1" applyFill="1" applyBorder="1" applyAlignment="1">
      <alignment vertical="center" shrinkToFit="1"/>
    </xf>
    <xf numFmtId="38" fontId="2" fillId="2" borderId="59" xfId="2" applyFont="1" applyFill="1" applyBorder="1" applyAlignment="1">
      <alignment vertical="center" shrinkToFit="1"/>
    </xf>
    <xf numFmtId="38" fontId="2" fillId="0" borderId="38" xfId="2" applyFont="1" applyFill="1" applyBorder="1" applyAlignment="1">
      <alignment vertical="center" shrinkToFit="1"/>
    </xf>
    <xf numFmtId="38" fontId="2" fillId="0" borderId="6" xfId="2" applyFont="1" applyFill="1" applyBorder="1" applyAlignment="1">
      <alignment vertical="center" shrinkToFit="1"/>
    </xf>
    <xf numFmtId="38" fontId="2" fillId="2" borderId="245" xfId="2" applyFont="1" applyFill="1" applyBorder="1" applyAlignment="1">
      <alignment vertical="center" shrinkToFit="1"/>
    </xf>
    <xf numFmtId="0" fontId="0" fillId="2" borderId="37" xfId="0" applyFont="1" applyFill="1" applyBorder="1" applyAlignment="1">
      <alignment horizontal="left" vertical="center"/>
    </xf>
    <xf numFmtId="0" fontId="0" fillId="0" borderId="28" xfId="0" applyFont="1" applyFill="1" applyBorder="1" applyAlignment="1">
      <alignment vertical="center" shrinkToFit="1"/>
    </xf>
    <xf numFmtId="38" fontId="2" fillId="2" borderId="28" xfId="2" applyFont="1" applyFill="1" applyBorder="1" applyAlignment="1">
      <alignment vertical="center" shrinkToFit="1"/>
    </xf>
    <xf numFmtId="38" fontId="2" fillId="0" borderId="81" xfId="2" applyFont="1" applyFill="1" applyBorder="1" applyAlignment="1">
      <alignment vertical="center" shrinkToFit="1"/>
    </xf>
    <xf numFmtId="0" fontId="73" fillId="0" borderId="0" xfId="0" applyFont="1" applyAlignment="1">
      <alignment vertical="center"/>
    </xf>
    <xf numFmtId="0" fontId="0" fillId="0" borderId="56" xfId="0" applyFont="1" applyFill="1" applyBorder="1" applyAlignment="1">
      <alignment vertical="center"/>
    </xf>
    <xf numFmtId="38" fontId="2" fillId="0" borderId="57" xfId="2" applyFont="1" applyFill="1" applyBorder="1" applyAlignment="1">
      <alignment vertical="center" shrinkToFit="1"/>
    </xf>
    <xf numFmtId="38" fontId="72" fillId="0" borderId="0" xfId="0" applyNumberFormat="1" applyFont="1" applyFill="1" applyAlignment="1">
      <alignment horizontal="right" vertical="center"/>
    </xf>
    <xf numFmtId="177" fontId="73" fillId="0" borderId="0" xfId="2" applyNumberFormat="1" applyFont="1" applyFill="1" applyBorder="1" applyAlignment="1">
      <alignment vertical="center" shrinkToFit="1"/>
    </xf>
    <xf numFmtId="0" fontId="0" fillId="0" borderId="60" xfId="0" applyFont="1" applyFill="1" applyBorder="1" applyAlignment="1">
      <alignment vertical="center"/>
    </xf>
    <xf numFmtId="38" fontId="2" fillId="0" borderId="60" xfId="2" applyFont="1" applyFill="1" applyBorder="1" applyAlignment="1">
      <alignment vertical="center" shrinkToFit="1"/>
    </xf>
    <xf numFmtId="38" fontId="2" fillId="0" borderId="61" xfId="2" applyFont="1" applyFill="1" applyBorder="1" applyAlignment="1">
      <alignment vertical="center" shrinkToFit="1"/>
    </xf>
    <xf numFmtId="38" fontId="2" fillId="0" borderId="63" xfId="2" applyFont="1" applyFill="1" applyBorder="1" applyAlignment="1">
      <alignment vertical="center" shrinkToFit="1"/>
    </xf>
    <xf numFmtId="38" fontId="2" fillId="2" borderId="64" xfId="2" applyFont="1" applyFill="1" applyBorder="1" applyAlignment="1">
      <alignment vertical="center" shrinkToFit="1"/>
    </xf>
    <xf numFmtId="0" fontId="73" fillId="0" borderId="0" xfId="0" applyFont="1" applyFill="1" applyBorder="1" applyAlignment="1">
      <alignment vertical="center"/>
    </xf>
    <xf numFmtId="38" fontId="2" fillId="0" borderId="61" xfId="2" applyFont="1" applyBorder="1" applyAlignment="1">
      <alignment vertical="center" shrinkToFit="1"/>
    </xf>
    <xf numFmtId="38" fontId="2" fillId="0" borderId="63" xfId="2" applyFont="1" applyBorder="1" applyAlignment="1">
      <alignment vertical="center" shrinkToFit="1"/>
    </xf>
    <xf numFmtId="177" fontId="73" fillId="0" borderId="0" xfId="2" applyNumberFormat="1" applyFont="1" applyBorder="1" applyAlignment="1">
      <alignment vertical="center" shrinkToFit="1"/>
    </xf>
    <xf numFmtId="0" fontId="2" fillId="0" borderId="96" xfId="0" applyFont="1" applyFill="1" applyBorder="1" applyAlignment="1">
      <alignment vertical="center"/>
    </xf>
    <xf numFmtId="38" fontId="2" fillId="0" borderId="88" xfId="2" applyFont="1" applyBorder="1" applyAlignment="1">
      <alignment vertical="center" shrinkToFit="1"/>
    </xf>
    <xf numFmtId="38" fontId="2" fillId="0" borderId="87" xfId="2" applyFont="1" applyBorder="1" applyAlignment="1">
      <alignment vertical="center" shrinkToFit="1"/>
    </xf>
    <xf numFmtId="38" fontId="2" fillId="0" borderId="44" xfId="2" applyFont="1" applyFill="1" applyBorder="1" applyAlignment="1">
      <alignment vertical="center" shrinkToFit="1"/>
    </xf>
    <xf numFmtId="38" fontId="2" fillId="0" borderId="69" xfId="2" applyFont="1" applyBorder="1" applyAlignment="1">
      <alignment vertical="center" shrinkToFit="1"/>
    </xf>
    <xf numFmtId="38" fontId="2" fillId="0" borderId="70" xfId="2" applyFont="1" applyBorder="1" applyAlignment="1">
      <alignment vertical="center" shrinkToFit="1"/>
    </xf>
    <xf numFmtId="0" fontId="0" fillId="0" borderId="23" xfId="0" applyFont="1" applyFill="1" applyBorder="1" applyAlignment="1">
      <alignment horizontal="center" vertical="center" shrinkToFit="1"/>
    </xf>
    <xf numFmtId="38" fontId="2" fillId="0" borderId="23" xfId="0" applyNumberFormat="1" applyFont="1" applyFill="1" applyBorder="1" applyAlignment="1">
      <alignment vertical="center" shrinkToFit="1"/>
    </xf>
    <xf numFmtId="0" fontId="2" fillId="0" borderId="8" xfId="0" applyFont="1" applyFill="1" applyBorder="1" applyAlignment="1">
      <alignment horizontal="center" vertical="center" shrinkToFit="1"/>
    </xf>
    <xf numFmtId="38" fontId="2" fillId="0" borderId="94" xfId="0" applyNumberFormat="1" applyFont="1" applyFill="1" applyBorder="1" applyAlignment="1">
      <alignment vertical="center" shrinkToFit="1"/>
    </xf>
    <xf numFmtId="0" fontId="0" fillId="0" borderId="44" xfId="0" applyFont="1" applyFill="1" applyBorder="1" applyAlignment="1">
      <alignment horizontal="center" vertical="center" shrinkToFit="1"/>
    </xf>
    <xf numFmtId="0" fontId="6" fillId="0" borderId="0" xfId="0" applyFont="1" applyFill="1" applyBorder="1" applyAlignment="1">
      <alignment horizontal="left" vertical="center"/>
    </xf>
    <xf numFmtId="0" fontId="0" fillId="0" borderId="0" xfId="0" applyFont="1" applyBorder="1" applyAlignment="1">
      <alignment shrinkToFit="1"/>
    </xf>
    <xf numFmtId="38" fontId="69" fillId="0" borderId="0" xfId="6" applyFont="1" applyFill="1" applyBorder="1" applyAlignment="1">
      <alignment vertical="center"/>
    </xf>
    <xf numFmtId="40" fontId="15" fillId="0" borderId="0" xfId="6" applyNumberFormat="1" applyFont="1" applyAlignment="1">
      <alignment vertical="center"/>
    </xf>
    <xf numFmtId="0" fontId="6" fillId="0" borderId="0" xfId="0" applyFont="1" applyFill="1" applyBorder="1" applyAlignment="1">
      <alignment horizontal="center" vertical="center" wrapText="1"/>
    </xf>
    <xf numFmtId="38" fontId="6" fillId="0" borderId="0" xfId="6" applyFont="1" applyFill="1" applyBorder="1" applyAlignment="1">
      <alignment horizontal="center" vertical="center"/>
    </xf>
    <xf numFmtId="38" fontId="6" fillId="0" borderId="0" xfId="6" applyFont="1" applyBorder="1" applyAlignment="1">
      <alignment horizontal="left" vertical="center"/>
    </xf>
    <xf numFmtId="0" fontId="14" fillId="0" borderId="87" xfId="0" applyFont="1" applyBorder="1"/>
    <xf numFmtId="0" fontId="22" fillId="0" borderId="0" xfId="0" applyFont="1" applyBorder="1" applyAlignment="1">
      <alignment vertical="center"/>
    </xf>
    <xf numFmtId="0" fontId="0" fillId="0" borderId="5" xfId="0" applyFont="1" applyBorder="1" applyAlignment="1">
      <alignment vertical="center" shrinkToFit="1"/>
    </xf>
    <xf numFmtId="38" fontId="6" fillId="0" borderId="0" xfId="6" applyFont="1" applyBorder="1" applyAlignment="1">
      <alignment vertical="center"/>
    </xf>
    <xf numFmtId="38" fontId="6" fillId="0" borderId="0" xfId="7" applyFont="1" applyBorder="1" applyAlignment="1">
      <alignment horizontal="left" vertical="center"/>
    </xf>
    <xf numFmtId="0" fontId="8" fillId="3" borderId="23" xfId="0" applyFont="1" applyFill="1" applyBorder="1" applyAlignment="1">
      <alignment horizontal="center"/>
    </xf>
    <xf numFmtId="177" fontId="8" fillId="3" borderId="83" xfId="0" applyNumberFormat="1" applyFont="1" applyFill="1" applyBorder="1" applyAlignment="1">
      <alignment shrinkToFit="1"/>
    </xf>
    <xf numFmtId="177" fontId="8" fillId="3" borderId="60" xfId="0" applyNumberFormat="1" applyFont="1" applyFill="1" applyBorder="1" applyAlignment="1">
      <alignment shrinkToFit="1"/>
    </xf>
    <xf numFmtId="177" fontId="8" fillId="3" borderId="61" xfId="0" applyNumberFormat="1" applyFont="1" applyFill="1" applyBorder="1" applyAlignment="1">
      <alignment shrinkToFit="1"/>
    </xf>
    <xf numFmtId="38" fontId="6" fillId="2" borderId="76" xfId="6" applyFont="1" applyFill="1" applyBorder="1" applyAlignment="1">
      <alignment vertical="center"/>
    </xf>
    <xf numFmtId="38" fontId="6" fillId="2" borderId="242" xfId="6" applyFont="1" applyFill="1" applyBorder="1" applyAlignment="1">
      <alignment vertical="center"/>
    </xf>
    <xf numFmtId="38" fontId="6" fillId="2" borderId="34" xfId="6" applyFont="1" applyFill="1" applyBorder="1" applyAlignment="1">
      <alignment vertical="center"/>
    </xf>
    <xf numFmtId="0" fontId="0" fillId="3" borderId="5" xfId="0" applyFont="1" applyFill="1" applyBorder="1"/>
    <xf numFmtId="0" fontId="0" fillId="3" borderId="5" xfId="0" applyFill="1" applyBorder="1"/>
    <xf numFmtId="0" fontId="8" fillId="0" borderId="0" xfId="0" applyFont="1" applyAlignment="1">
      <alignment horizontal="center"/>
    </xf>
    <xf numFmtId="38" fontId="80" fillId="2" borderId="8" xfId="6" applyFont="1" applyFill="1" applyBorder="1" applyAlignment="1">
      <alignment vertical="center"/>
    </xf>
    <xf numFmtId="0" fontId="8" fillId="0" borderId="0" xfId="0" applyFont="1" applyFill="1"/>
    <xf numFmtId="0" fontId="2" fillId="0" borderId="0" xfId="0" applyFont="1" applyAlignment="1"/>
    <xf numFmtId="0" fontId="8" fillId="0" borderId="0" xfId="0" applyFont="1" applyAlignment="1"/>
    <xf numFmtId="0" fontId="14" fillId="0" borderId="0" xfId="0" applyFont="1"/>
    <xf numFmtId="0" fontId="2" fillId="2" borderId="116" xfId="0" applyFont="1" applyFill="1" applyBorder="1" applyAlignment="1">
      <alignment horizontal="center" vertical="center"/>
    </xf>
    <xf numFmtId="0" fontId="0" fillId="0" borderId="38" xfId="0" applyFont="1" applyFill="1" applyBorder="1" applyAlignment="1">
      <alignment vertical="center" shrinkToFit="1"/>
    </xf>
    <xf numFmtId="38" fontId="7" fillId="5" borderId="88" xfId="2" applyFont="1" applyFill="1" applyBorder="1" applyAlignment="1">
      <alignment vertical="center" shrinkToFit="1"/>
    </xf>
    <xf numFmtId="38" fontId="2" fillId="5" borderId="88" xfId="2" applyFont="1" applyFill="1" applyBorder="1" applyAlignment="1">
      <alignment vertical="center" shrinkToFit="1"/>
    </xf>
    <xf numFmtId="38" fontId="0" fillId="5" borderId="96" xfId="2" applyFont="1" applyFill="1" applyBorder="1" applyAlignment="1">
      <alignment horizontal="center" vertical="center" shrinkToFit="1"/>
    </xf>
    <xf numFmtId="38" fontId="2" fillId="0" borderId="4" xfId="2" applyFont="1" applyFill="1" applyBorder="1" applyAlignment="1">
      <alignment vertical="center" shrinkToFit="1"/>
    </xf>
    <xf numFmtId="177" fontId="8" fillId="0" borderId="94" xfId="0" applyNumberFormat="1" applyFont="1" applyBorder="1" applyAlignment="1">
      <alignment horizontal="center" shrinkToFit="1"/>
    </xf>
    <xf numFmtId="177" fontId="8" fillId="2" borderId="82" xfId="0" applyNumberFormat="1" applyFont="1" applyFill="1" applyBorder="1" applyAlignment="1">
      <alignment horizontal="center" shrinkToFit="1"/>
    </xf>
    <xf numFmtId="177" fontId="72" fillId="0" borderId="0" xfId="0" applyNumberFormat="1" applyFont="1" applyAlignment="1">
      <alignment horizontal="center" vertical="center" shrinkToFit="1"/>
    </xf>
    <xf numFmtId="0" fontId="72" fillId="0" borderId="0" xfId="0" applyFont="1" applyAlignment="1">
      <alignment horizontal="left" vertical="center"/>
    </xf>
    <xf numFmtId="177" fontId="72" fillId="4" borderId="0" xfId="0" applyNumberFormat="1" applyFont="1" applyFill="1" applyAlignment="1">
      <alignment vertical="center" shrinkToFit="1"/>
    </xf>
    <xf numFmtId="0" fontId="73" fillId="0" borderId="0" xfId="0" applyFont="1" applyAlignment="1">
      <alignment horizontal="right" vertical="center"/>
    </xf>
    <xf numFmtId="177" fontId="8" fillId="3" borderId="217" xfId="0" applyNumberFormat="1" applyFont="1" applyFill="1" applyBorder="1" applyAlignment="1">
      <alignment shrinkToFit="1"/>
    </xf>
    <xf numFmtId="177" fontId="8" fillId="3" borderId="23" xfId="0" applyNumberFormat="1" applyFont="1" applyFill="1" applyBorder="1" applyAlignment="1">
      <alignment shrinkToFit="1"/>
    </xf>
    <xf numFmtId="0" fontId="73" fillId="0" borderId="0" xfId="0" applyFont="1" applyAlignment="1">
      <alignment horizontal="center" vertical="center"/>
    </xf>
    <xf numFmtId="0" fontId="73" fillId="0" borderId="0" xfId="0" applyFont="1"/>
    <xf numFmtId="177" fontId="73" fillId="0" borderId="0" xfId="0" applyNumberFormat="1" applyFont="1" applyAlignment="1">
      <alignment shrinkToFit="1"/>
    </xf>
    <xf numFmtId="177" fontId="73" fillId="0" borderId="0" xfId="0" applyNumberFormat="1" applyFont="1" applyAlignment="1">
      <alignment vertical="center" shrinkToFit="1"/>
    </xf>
    <xf numFmtId="0" fontId="73" fillId="0" borderId="0" xfId="0" applyFont="1" applyAlignment="1">
      <alignment horizontal="left"/>
    </xf>
    <xf numFmtId="0" fontId="73" fillId="0" borderId="0" xfId="0" applyFont="1" applyAlignment="1">
      <alignment horizontal="left" vertical="center"/>
    </xf>
    <xf numFmtId="177" fontId="73" fillId="0" borderId="0" xfId="0" applyNumberFormat="1" applyFont="1" applyAlignment="1">
      <alignment vertical="center"/>
    </xf>
    <xf numFmtId="177" fontId="73" fillId="0" borderId="0" xfId="0" applyNumberFormat="1" applyFont="1" applyAlignment="1"/>
    <xf numFmtId="38" fontId="6" fillId="0" borderId="28" xfId="6" applyFont="1" applyFill="1" applyBorder="1" applyAlignment="1">
      <alignment horizontal="left" vertical="center"/>
    </xf>
    <xf numFmtId="38" fontId="6" fillId="0" borderId="29" xfId="6" applyFont="1" applyFill="1" applyBorder="1" applyAlignment="1">
      <alignment horizontal="left" vertical="center"/>
    </xf>
    <xf numFmtId="38" fontId="58" fillId="0" borderId="0" xfId="6" applyFont="1" applyFill="1" applyBorder="1" applyAlignment="1">
      <alignment horizontal="center" vertical="center"/>
    </xf>
    <xf numFmtId="180" fontId="6" fillId="0" borderId="165" xfId="6" applyNumberFormat="1" applyFont="1" applyFill="1" applyBorder="1" applyAlignment="1">
      <alignment vertical="center"/>
    </xf>
    <xf numFmtId="184" fontId="6" fillId="0" borderId="165" xfId="6" applyNumberFormat="1" applyFont="1" applyFill="1" applyBorder="1" applyAlignment="1">
      <alignment vertical="center"/>
    </xf>
    <xf numFmtId="185" fontId="6" fillId="0" borderId="165" xfId="6" applyNumberFormat="1" applyFont="1" applyFill="1" applyBorder="1" applyAlignment="1">
      <alignment vertical="center"/>
    </xf>
    <xf numFmtId="185" fontId="6" fillId="0" borderId="195" xfId="6" applyNumberFormat="1" applyFont="1" applyFill="1" applyBorder="1" applyAlignment="1">
      <alignment vertical="center"/>
    </xf>
    <xf numFmtId="0" fontId="0" fillId="6" borderId="5" xfId="0" applyFont="1" applyFill="1" applyBorder="1"/>
    <xf numFmtId="180" fontId="6" fillId="0" borderId="63" xfId="6" applyNumberFormat="1" applyFont="1" applyFill="1" applyBorder="1" applyAlignment="1">
      <alignment vertical="center"/>
    </xf>
    <xf numFmtId="184" fontId="6" fillId="0" borderId="75" xfId="6" applyNumberFormat="1" applyFont="1" applyFill="1" applyBorder="1" applyAlignment="1">
      <alignment vertical="center"/>
    </xf>
    <xf numFmtId="184" fontId="6" fillId="0" borderId="259" xfId="6" applyNumberFormat="1" applyFont="1" applyFill="1" applyBorder="1" applyAlignment="1">
      <alignment vertical="center"/>
    </xf>
    <xf numFmtId="185" fontId="6" fillId="0" borderId="163" xfId="6" applyNumberFormat="1" applyFont="1" applyFill="1" applyBorder="1" applyAlignment="1">
      <alignment vertical="center"/>
    </xf>
    <xf numFmtId="185" fontId="6" fillId="0" borderId="231" xfId="6" applyNumberFormat="1" applyFont="1" applyFill="1" applyBorder="1" applyAlignment="1">
      <alignment vertical="center"/>
    </xf>
    <xf numFmtId="184" fontId="6" fillId="0" borderId="60" xfId="6" applyNumberFormat="1" applyFont="1" applyFill="1" applyBorder="1" applyAlignment="1">
      <alignment vertical="center"/>
    </xf>
    <xf numFmtId="185" fontId="6" fillId="0" borderId="63" xfId="6" applyNumberFormat="1" applyFont="1" applyFill="1" applyBorder="1" applyAlignment="1">
      <alignment vertical="center"/>
    </xf>
    <xf numFmtId="185" fontId="6" fillId="0" borderId="232" xfId="6" applyNumberFormat="1" applyFont="1" applyFill="1" applyBorder="1" applyAlignment="1">
      <alignment vertical="center"/>
    </xf>
    <xf numFmtId="184" fontId="6" fillId="0" borderId="58" xfId="6" applyNumberFormat="1" applyFont="1" applyFill="1" applyBorder="1" applyAlignment="1">
      <alignment vertical="center"/>
    </xf>
    <xf numFmtId="184" fontId="6" fillId="0" borderId="4" xfId="6" applyNumberFormat="1" applyFont="1" applyFill="1" applyBorder="1" applyAlignment="1">
      <alignment vertical="center"/>
    </xf>
    <xf numFmtId="185" fontId="6" fillId="0" borderId="135" xfId="6" applyNumberFormat="1" applyFont="1" applyFill="1" applyBorder="1" applyAlignment="1">
      <alignment vertical="center"/>
    </xf>
    <xf numFmtId="38" fontId="24" fillId="0" borderId="76" xfId="6" applyFont="1" applyFill="1" applyBorder="1" applyAlignment="1">
      <alignment horizontal="center" vertical="center"/>
    </xf>
    <xf numFmtId="38" fontId="24" fillId="0" borderId="0" xfId="6" applyFont="1" applyFill="1" applyBorder="1" applyAlignment="1">
      <alignment horizontal="center" vertical="center"/>
    </xf>
    <xf numFmtId="38" fontId="24" fillId="0" borderId="26" xfId="6" applyFont="1" applyFill="1" applyBorder="1" applyAlignment="1">
      <alignment horizontal="center" vertical="center"/>
    </xf>
    <xf numFmtId="40" fontId="6" fillId="6" borderId="78" xfId="6" applyNumberFormat="1" applyFont="1" applyFill="1" applyBorder="1" applyAlignment="1">
      <alignment horizontal="right" vertical="center"/>
    </xf>
    <xf numFmtId="178" fontId="6" fillId="6" borderId="75" xfId="6" applyNumberFormat="1" applyFont="1" applyFill="1" applyBorder="1" applyAlignment="1">
      <alignment vertical="center"/>
    </xf>
    <xf numFmtId="40" fontId="6" fillId="6" borderId="81" xfId="6" applyNumberFormat="1" applyFont="1" applyFill="1" applyBorder="1" applyAlignment="1">
      <alignment horizontal="right" vertical="center"/>
    </xf>
    <xf numFmtId="178" fontId="6" fillId="6" borderId="7" xfId="6" applyNumberFormat="1" applyFont="1" applyFill="1" applyBorder="1" applyAlignment="1">
      <alignment vertical="center"/>
    </xf>
    <xf numFmtId="182" fontId="6" fillId="0" borderId="0" xfId="6" applyNumberFormat="1" applyFont="1" applyFill="1" applyBorder="1" applyAlignment="1">
      <alignment vertical="center"/>
    </xf>
    <xf numFmtId="38" fontId="6" fillId="6" borderId="81" xfId="6" applyNumberFormat="1" applyFont="1" applyFill="1" applyBorder="1" applyAlignment="1">
      <alignment horizontal="right" vertical="center"/>
    </xf>
    <xf numFmtId="40" fontId="6" fillId="6" borderId="33" xfId="6" applyNumberFormat="1" applyFont="1" applyFill="1" applyBorder="1" applyAlignment="1">
      <alignment vertical="center"/>
    </xf>
    <xf numFmtId="178" fontId="6" fillId="6" borderId="33" xfId="6" applyNumberFormat="1" applyFont="1" applyFill="1" applyBorder="1" applyAlignment="1">
      <alignment vertical="center"/>
    </xf>
    <xf numFmtId="180" fontId="6" fillId="6" borderId="81" xfId="6" applyNumberFormat="1" applyFont="1" applyFill="1" applyBorder="1" applyAlignment="1">
      <alignment horizontal="right" vertical="center"/>
    </xf>
    <xf numFmtId="180" fontId="6" fillId="6" borderId="91" xfId="6" applyNumberFormat="1" applyFont="1" applyFill="1" applyBorder="1" applyAlignment="1">
      <alignment horizontal="right" vertical="center"/>
    </xf>
    <xf numFmtId="40" fontId="6" fillId="6" borderId="92" xfId="6" applyNumberFormat="1" applyFont="1" applyFill="1" applyBorder="1" applyAlignment="1">
      <alignment vertical="center"/>
    </xf>
    <xf numFmtId="38" fontId="0" fillId="0" borderId="0" xfId="6" applyFont="1" applyFill="1" applyBorder="1" applyAlignment="1">
      <alignment horizontal="centerContinuous" vertical="center"/>
    </xf>
    <xf numFmtId="0" fontId="0" fillId="0" borderId="0" xfId="0" applyFont="1" applyFill="1" applyBorder="1" applyAlignment="1">
      <alignment vertical="center"/>
    </xf>
    <xf numFmtId="0" fontId="11" fillId="0" borderId="0" xfId="0" applyFont="1" applyFill="1" applyAlignment="1">
      <alignment vertical="center"/>
    </xf>
    <xf numFmtId="38" fontId="16" fillId="0" borderId="0" xfId="6" applyFont="1" applyFill="1" applyAlignment="1">
      <alignment vertical="center"/>
    </xf>
    <xf numFmtId="38" fontId="6" fillId="0" borderId="139" xfId="6" applyFont="1" applyFill="1" applyBorder="1" applyAlignment="1">
      <alignment horizontal="left" vertical="center"/>
    </xf>
    <xf numFmtId="38" fontId="6" fillId="0" borderId="76" xfId="6" applyFont="1" applyFill="1" applyBorder="1" applyAlignment="1">
      <alignment vertical="center"/>
    </xf>
    <xf numFmtId="38" fontId="6" fillId="0" borderId="242" xfId="6" applyFont="1" applyFill="1" applyBorder="1" applyAlignment="1">
      <alignment vertical="center"/>
    </xf>
    <xf numFmtId="38" fontId="6" fillId="0" borderId="121" xfId="6" applyFont="1" applyFill="1" applyBorder="1" applyAlignment="1">
      <alignment horizontal="center" vertical="center"/>
    </xf>
    <xf numFmtId="38" fontId="80" fillId="0" borderId="8" xfId="6" applyFont="1" applyFill="1" applyBorder="1" applyAlignment="1">
      <alignment vertical="center"/>
    </xf>
    <xf numFmtId="38" fontId="6" fillId="0" borderId="34" xfId="6" applyFont="1" applyFill="1" applyBorder="1" applyAlignment="1">
      <alignment vertical="center"/>
    </xf>
    <xf numFmtId="38" fontId="6" fillId="0" borderId="123" xfId="6" applyFont="1" applyFill="1" applyBorder="1" applyAlignment="1">
      <alignment horizontal="center" vertical="center"/>
    </xf>
    <xf numFmtId="185" fontId="6" fillId="0" borderId="75" xfId="6" applyNumberFormat="1" applyFont="1" applyFill="1" applyBorder="1" applyAlignment="1">
      <alignment vertical="center"/>
    </xf>
    <xf numFmtId="38" fontId="6" fillId="0" borderId="0" xfId="6" applyFont="1" applyFill="1" applyAlignment="1">
      <alignment vertical="center"/>
    </xf>
    <xf numFmtId="38" fontId="6" fillId="0" borderId="127" xfId="6" applyFont="1" applyFill="1" applyBorder="1" applyAlignment="1">
      <alignment horizontal="center" vertical="center"/>
    </xf>
    <xf numFmtId="185" fontId="6" fillId="0" borderId="60" xfId="6" applyNumberFormat="1" applyFont="1" applyFill="1" applyBorder="1" applyAlignment="1">
      <alignment vertical="center"/>
    </xf>
    <xf numFmtId="38" fontId="6" fillId="0" borderId="129" xfId="6" applyFont="1" applyFill="1" applyBorder="1" applyAlignment="1">
      <alignment horizontal="center" vertical="center"/>
    </xf>
    <xf numFmtId="0" fontId="11" fillId="0" borderId="0" xfId="0" applyFont="1" applyFill="1" applyBorder="1" applyAlignment="1">
      <alignment vertical="center"/>
    </xf>
    <xf numFmtId="38" fontId="6" fillId="0" borderId="211" xfId="6" applyFont="1" applyFill="1" applyBorder="1" applyAlignment="1">
      <alignment horizontal="center" vertical="center"/>
    </xf>
    <xf numFmtId="40" fontId="15" fillId="0" borderId="0" xfId="6" applyNumberFormat="1" applyFont="1" applyFill="1" applyAlignment="1">
      <alignment vertical="center"/>
    </xf>
    <xf numFmtId="185" fontId="6" fillId="0" borderId="58" xfId="6" applyNumberFormat="1" applyFont="1" applyFill="1" applyBorder="1" applyAlignment="1">
      <alignment vertical="center"/>
    </xf>
    <xf numFmtId="38" fontId="6" fillId="0" borderId="0" xfId="6" applyFont="1" applyFill="1" applyBorder="1" applyAlignment="1">
      <alignment horizontal="left" vertical="center"/>
    </xf>
    <xf numFmtId="38" fontId="17" fillId="0" borderId="0" xfId="6" applyFont="1" applyFill="1" applyBorder="1" applyAlignment="1">
      <alignment horizontal="left" vertical="center"/>
    </xf>
    <xf numFmtId="38" fontId="12" fillId="0" borderId="0" xfId="6" applyFont="1" applyFill="1" applyBorder="1" applyAlignment="1">
      <alignment horizontal="center" vertical="center"/>
    </xf>
    <xf numFmtId="38" fontId="12" fillId="0" borderId="0" xfId="6" applyFont="1" applyFill="1" applyBorder="1" applyAlignment="1">
      <alignment vertical="center"/>
    </xf>
    <xf numFmtId="38" fontId="6" fillId="0" borderId="0" xfId="6" applyFont="1" applyFill="1" applyAlignment="1">
      <alignment horizontal="right" vertical="center"/>
    </xf>
    <xf numFmtId="177" fontId="0" fillId="6" borderId="186" xfId="0" applyNumberFormat="1" applyFont="1" applyFill="1" applyBorder="1" applyAlignment="1">
      <alignment horizontal="right" vertical="center" wrapText="1"/>
    </xf>
    <xf numFmtId="177" fontId="0" fillId="6" borderId="187" xfId="0" applyNumberFormat="1" applyFont="1" applyFill="1" applyBorder="1" applyAlignment="1">
      <alignment horizontal="right" vertical="center" wrapText="1"/>
    </xf>
    <xf numFmtId="177" fontId="0" fillId="6" borderId="8" xfId="0" applyNumberFormat="1" applyFont="1" applyFill="1" applyBorder="1" applyAlignment="1">
      <alignment horizontal="right" vertical="center" wrapText="1"/>
    </xf>
    <xf numFmtId="177" fontId="0" fillId="0" borderId="33" xfId="0" applyNumberFormat="1" applyFont="1" applyFill="1" applyBorder="1" applyAlignment="1">
      <alignment horizontal="right" vertical="center" wrapText="1"/>
    </xf>
    <xf numFmtId="0" fontId="0" fillId="6" borderId="0" xfId="0" applyFont="1" applyFill="1" applyBorder="1" applyAlignment="1">
      <alignment horizontal="right" vertical="center" wrapText="1"/>
    </xf>
    <xf numFmtId="0" fontId="0" fillId="6" borderId="192" xfId="0" applyFont="1" applyFill="1" applyBorder="1" applyAlignment="1">
      <alignment horizontal="right" vertical="center" wrapText="1"/>
    </xf>
    <xf numFmtId="0" fontId="0" fillId="6" borderId="186" xfId="0" applyFont="1" applyFill="1" applyBorder="1" applyAlignment="1">
      <alignment horizontal="right" vertical="center" wrapText="1"/>
    </xf>
    <xf numFmtId="0" fontId="0" fillId="6" borderId="187" xfId="0" applyFont="1" applyFill="1" applyBorder="1" applyAlignment="1">
      <alignment horizontal="right" vertical="center" wrapText="1"/>
    </xf>
    <xf numFmtId="38" fontId="0" fillId="0" borderId="188" xfId="0" applyNumberFormat="1" applyFont="1" applyFill="1" applyBorder="1" applyAlignment="1">
      <alignment horizontal="right" vertical="center" wrapText="1"/>
    </xf>
    <xf numFmtId="38" fontId="2" fillId="6" borderId="83" xfId="2" applyFont="1" applyFill="1" applyBorder="1" applyAlignment="1">
      <alignment vertical="center" shrinkToFit="1"/>
    </xf>
    <xf numFmtId="38" fontId="2" fillId="6" borderId="96" xfId="2" applyFont="1" applyFill="1" applyBorder="1" applyAlignment="1">
      <alignment vertical="center" shrinkToFit="1"/>
    </xf>
    <xf numFmtId="0" fontId="0" fillId="6" borderId="46" xfId="0" applyFont="1" applyFill="1" applyBorder="1" applyAlignment="1">
      <alignment vertical="center"/>
    </xf>
    <xf numFmtId="0" fontId="0" fillId="6" borderId="47" xfId="0" applyFont="1" applyFill="1" applyBorder="1" applyAlignment="1">
      <alignment vertical="center"/>
    </xf>
    <xf numFmtId="38" fontId="2" fillId="6" borderId="87" xfId="2" applyFont="1" applyFill="1" applyBorder="1" applyAlignment="1">
      <alignment vertical="center" shrinkToFit="1"/>
    </xf>
    <xf numFmtId="38" fontId="2" fillId="6" borderId="57" xfId="2" applyFont="1" applyFill="1" applyBorder="1" applyAlignment="1">
      <alignment vertical="center" shrinkToFit="1"/>
    </xf>
    <xf numFmtId="38" fontId="2" fillId="6" borderId="6" xfId="2" applyFont="1" applyFill="1" applyBorder="1" applyAlignment="1">
      <alignment vertical="center" shrinkToFit="1"/>
    </xf>
    <xf numFmtId="0" fontId="2" fillId="6" borderId="5" xfId="0" applyFont="1" applyFill="1" applyBorder="1"/>
    <xf numFmtId="38" fontId="2" fillId="6" borderId="64" xfId="2" applyFont="1" applyFill="1" applyBorder="1" applyAlignment="1">
      <alignment vertical="center" shrinkToFit="1"/>
    </xf>
    <xf numFmtId="38" fontId="10" fillId="6" borderId="33" xfId="2" applyFont="1" applyFill="1" applyBorder="1" applyAlignment="1">
      <alignment horizontal="right"/>
    </xf>
    <xf numFmtId="38" fontId="10" fillId="6" borderId="0" xfId="2" applyFont="1" applyFill="1" applyBorder="1" applyAlignment="1">
      <alignment horizontal="right"/>
    </xf>
    <xf numFmtId="38" fontId="10" fillId="6" borderId="8" xfId="2" applyFont="1" applyFill="1" applyBorder="1" applyAlignment="1">
      <alignment horizontal="right"/>
    </xf>
    <xf numFmtId="38" fontId="10" fillId="6" borderId="2" xfId="2" applyFont="1" applyFill="1" applyBorder="1" applyAlignment="1">
      <alignment horizontal="right"/>
    </xf>
    <xf numFmtId="38" fontId="10" fillId="6" borderId="48" xfId="2" applyFont="1" applyFill="1" applyBorder="1" applyAlignment="1">
      <alignment horizontal="right"/>
    </xf>
    <xf numFmtId="0" fontId="6" fillId="6" borderId="19" xfId="0" applyFont="1" applyFill="1" applyBorder="1" applyAlignment="1">
      <alignment horizontal="right"/>
    </xf>
    <xf numFmtId="177" fontId="74" fillId="6" borderId="95" xfId="0" applyNumberFormat="1" applyFont="1" applyFill="1" applyBorder="1" applyAlignment="1">
      <alignment shrinkToFit="1"/>
    </xf>
    <xf numFmtId="177" fontId="74" fillId="6" borderId="61" xfId="0" applyNumberFormat="1" applyFont="1" applyFill="1" applyBorder="1" applyAlignment="1">
      <alignment shrinkToFit="1"/>
    </xf>
    <xf numFmtId="177" fontId="74" fillId="6" borderId="60" xfId="0" applyNumberFormat="1" applyFont="1" applyFill="1" applyBorder="1" applyAlignment="1">
      <alignment shrinkToFit="1"/>
    </xf>
    <xf numFmtId="177" fontId="74" fillId="6" borderId="88" xfId="0" applyNumberFormat="1" applyFont="1" applyFill="1" applyBorder="1" applyAlignment="1">
      <alignment shrinkToFit="1"/>
    </xf>
    <xf numFmtId="177" fontId="74" fillId="6" borderId="96" xfId="0" applyNumberFormat="1" applyFont="1" applyFill="1" applyBorder="1" applyAlignment="1">
      <alignment shrinkToFit="1"/>
    </xf>
    <xf numFmtId="177" fontId="74" fillId="6" borderId="28" xfId="0" applyNumberFormat="1" applyFont="1" applyFill="1" applyBorder="1" applyAlignment="1">
      <alignment shrinkToFit="1"/>
    </xf>
    <xf numFmtId="177" fontId="74" fillId="6" borderId="5" xfId="0" applyNumberFormat="1" applyFont="1" applyFill="1" applyBorder="1" applyAlignment="1">
      <alignment shrinkToFit="1"/>
    </xf>
    <xf numFmtId="177" fontId="74" fillId="6" borderId="180" xfId="0" applyNumberFormat="1" applyFont="1" applyFill="1" applyBorder="1" applyAlignment="1">
      <alignment shrinkToFit="1"/>
    </xf>
    <xf numFmtId="177" fontId="74" fillId="6" borderId="19" xfId="0" applyNumberFormat="1" applyFont="1" applyFill="1" applyBorder="1" applyAlignment="1">
      <alignment shrinkToFit="1"/>
    </xf>
    <xf numFmtId="177" fontId="74" fillId="6" borderId="83" xfId="0" applyNumberFormat="1" applyFont="1" applyFill="1" applyBorder="1" applyAlignment="1">
      <alignment shrinkToFit="1"/>
    </xf>
    <xf numFmtId="177" fontId="74" fillId="6" borderId="85" xfId="0" applyNumberFormat="1" applyFont="1" applyFill="1" applyBorder="1" applyAlignment="1">
      <alignment shrinkToFit="1"/>
    </xf>
    <xf numFmtId="177" fontId="74" fillId="6" borderId="64" xfId="0" applyNumberFormat="1" applyFont="1" applyFill="1" applyBorder="1" applyAlignment="1">
      <alignment shrinkToFit="1"/>
    </xf>
    <xf numFmtId="177" fontId="74" fillId="6" borderId="89" xfId="0" applyNumberFormat="1" applyFont="1" applyFill="1" applyBorder="1" applyAlignment="1">
      <alignment shrinkToFit="1"/>
    </xf>
    <xf numFmtId="0" fontId="23" fillId="6" borderId="32" xfId="4" applyFont="1" applyFill="1" applyBorder="1">
      <alignment vertical="center"/>
    </xf>
    <xf numFmtId="0" fontId="23" fillId="6" borderId="8" xfId="4" applyFont="1" applyFill="1" applyBorder="1">
      <alignment vertical="center"/>
    </xf>
    <xf numFmtId="0" fontId="23" fillId="6" borderId="9" xfId="4" applyFont="1" applyFill="1" applyBorder="1">
      <alignment vertical="center"/>
    </xf>
    <xf numFmtId="0" fontId="23" fillId="6" borderId="35" xfId="4" applyFont="1" applyFill="1" applyBorder="1" applyAlignment="1">
      <alignment vertical="center"/>
    </xf>
    <xf numFmtId="0" fontId="23" fillId="6" borderId="33" xfId="4" applyFont="1" applyFill="1" applyBorder="1" applyAlignment="1">
      <alignment vertical="center"/>
    </xf>
    <xf numFmtId="0" fontId="23" fillId="6" borderId="28" xfId="4" applyFont="1" applyFill="1" applyBorder="1" applyAlignment="1">
      <alignment vertical="center"/>
    </xf>
    <xf numFmtId="0" fontId="23" fillId="6" borderId="110" xfId="4" applyFont="1" applyFill="1" applyBorder="1" applyAlignment="1">
      <alignment vertical="center"/>
    </xf>
    <xf numFmtId="0" fontId="23" fillId="6" borderId="42" xfId="4" applyFont="1" applyFill="1" applyBorder="1" applyAlignment="1">
      <alignment vertical="center"/>
    </xf>
    <xf numFmtId="0" fontId="23" fillId="6" borderId="52" xfId="4" applyFont="1" applyFill="1" applyBorder="1" applyAlignment="1">
      <alignment vertical="center"/>
    </xf>
    <xf numFmtId="180" fontId="0" fillId="3" borderId="31" xfId="0" applyNumberFormat="1" applyFont="1" applyFill="1" applyBorder="1" applyAlignment="1">
      <alignment horizontal="right" vertical="center" wrapText="1"/>
    </xf>
    <xf numFmtId="180" fontId="0" fillId="3" borderId="2" xfId="0" applyNumberFormat="1" applyFont="1" applyFill="1" applyBorder="1" applyAlignment="1">
      <alignment horizontal="right" vertical="center" wrapText="1"/>
    </xf>
    <xf numFmtId="177" fontId="0" fillId="3" borderId="188" xfId="0" applyNumberFormat="1" applyFont="1" applyFill="1" applyBorder="1" applyAlignment="1">
      <alignment horizontal="right" vertical="center" wrapText="1"/>
    </xf>
    <xf numFmtId="177" fontId="0" fillId="3" borderId="185" xfId="0" applyNumberFormat="1" applyFont="1" applyFill="1" applyBorder="1" applyAlignment="1">
      <alignment horizontal="right" vertical="center" wrapText="1"/>
    </xf>
    <xf numFmtId="38" fontId="0" fillId="3" borderId="215" xfId="0" applyNumberFormat="1" applyFont="1" applyFill="1" applyBorder="1" applyAlignment="1">
      <alignment horizontal="right" vertical="center" wrapText="1"/>
    </xf>
    <xf numFmtId="182" fontId="0" fillId="3" borderId="33" xfId="0" applyNumberFormat="1" applyFont="1" applyFill="1" applyBorder="1" applyAlignment="1">
      <alignment horizontal="right" vertical="center" wrapText="1"/>
    </xf>
    <xf numFmtId="0" fontId="0" fillId="3" borderId="33" xfId="0" applyFont="1" applyFill="1" applyBorder="1" applyAlignment="1">
      <alignment horizontal="right" vertical="center" wrapText="1"/>
    </xf>
    <xf numFmtId="177" fontId="0" fillId="3" borderId="2" xfId="0" applyNumberFormat="1" applyFont="1" applyFill="1" applyBorder="1" applyAlignment="1">
      <alignment horizontal="right" vertical="center" wrapText="1"/>
    </xf>
    <xf numFmtId="183" fontId="0" fillId="3" borderId="33" xfId="0" applyNumberFormat="1" applyFont="1" applyFill="1" applyBorder="1" applyAlignment="1">
      <alignment horizontal="right" vertical="center" wrapText="1"/>
    </xf>
    <xf numFmtId="0" fontId="14" fillId="0" borderId="0" xfId="0" applyFont="1" applyFill="1" applyBorder="1" applyAlignment="1">
      <alignment horizontal="left"/>
    </xf>
    <xf numFmtId="0" fontId="0" fillId="0" borderId="0" xfId="0" applyFont="1" applyFill="1" applyBorder="1" applyAlignment="1">
      <alignment horizontal="left"/>
    </xf>
    <xf numFmtId="0" fontId="22" fillId="0" borderId="0" xfId="0" applyFont="1" applyBorder="1" applyAlignment="1">
      <alignment horizontal="right" vertical="center"/>
    </xf>
    <xf numFmtId="186" fontId="22" fillId="0" borderId="0" xfId="9" applyNumberFormat="1" applyFont="1" applyBorder="1" applyAlignment="1">
      <alignment horizontal="left" vertical="center"/>
    </xf>
    <xf numFmtId="187" fontId="22" fillId="0" borderId="0" xfId="0" applyNumberFormat="1" applyFont="1" applyBorder="1" applyAlignment="1">
      <alignment horizontal="left" vertical="center"/>
    </xf>
    <xf numFmtId="0" fontId="22" fillId="0" borderId="0" xfId="0" applyFont="1" applyAlignment="1"/>
    <xf numFmtId="0" fontId="22" fillId="0" borderId="0" xfId="0" applyFont="1" applyAlignment="1">
      <alignment horizontal="right"/>
    </xf>
    <xf numFmtId="187" fontId="22" fillId="0" borderId="0" xfId="0" applyNumberFormat="1" applyFont="1" applyAlignment="1">
      <alignment horizontal="left"/>
    </xf>
    <xf numFmtId="0" fontId="0" fillId="7" borderId="5" xfId="0" applyFill="1" applyBorder="1" applyAlignment="1">
      <alignment horizontal="center" vertical="center"/>
    </xf>
    <xf numFmtId="0" fontId="0" fillId="7" borderId="81" xfId="0" applyFill="1" applyBorder="1" applyAlignment="1">
      <alignment horizontal="center" vertical="center" wrapText="1"/>
    </xf>
    <xf numFmtId="0" fontId="0" fillId="7" borderId="5" xfId="0" applyFill="1" applyBorder="1" applyAlignment="1">
      <alignment horizontal="center" vertical="center" wrapText="1"/>
    </xf>
    <xf numFmtId="0" fontId="0" fillId="0" borderId="5" xfId="0" applyBorder="1" applyAlignment="1">
      <alignment horizontal="center" vertical="center" shrinkToFit="1"/>
    </xf>
    <xf numFmtId="38" fontId="0" fillId="0" borderId="81" xfId="8" applyFont="1" applyBorder="1" applyAlignment="1">
      <alignment horizontal="center" vertical="center" shrinkToFit="1"/>
    </xf>
    <xf numFmtId="38" fontId="0" fillId="3" borderId="5" xfId="8" applyFont="1" applyFill="1" applyBorder="1" applyAlignment="1">
      <alignment horizontal="center" vertical="center" shrinkToFit="1"/>
    </xf>
    <xf numFmtId="0" fontId="0" fillId="8" borderId="5" xfId="0" applyFill="1" applyBorder="1" applyAlignment="1">
      <alignment horizontal="center" vertical="center" wrapText="1"/>
    </xf>
    <xf numFmtId="0" fontId="0" fillId="8" borderId="5" xfId="0" applyFill="1" applyBorder="1" applyAlignment="1">
      <alignment horizontal="center" vertical="center"/>
    </xf>
    <xf numFmtId="38" fontId="0" fillId="0" borderId="5" xfId="8" applyFont="1" applyBorder="1" applyAlignment="1">
      <alignment horizontal="center" vertical="center" shrinkToFit="1"/>
    </xf>
    <xf numFmtId="0" fontId="0" fillId="9" borderId="5" xfId="0" applyFill="1" applyBorder="1" applyAlignment="1">
      <alignment horizontal="center" vertical="center" wrapText="1"/>
    </xf>
    <xf numFmtId="0" fontId="0" fillId="9" borderId="5" xfId="0" applyFill="1" applyBorder="1" applyAlignment="1">
      <alignment horizontal="center" vertical="center"/>
    </xf>
    <xf numFmtId="0" fontId="0" fillId="10" borderId="5" xfId="0" applyFill="1" applyBorder="1" applyAlignment="1">
      <alignment horizontal="center" vertical="center" wrapText="1"/>
    </xf>
    <xf numFmtId="0" fontId="0" fillId="10" borderId="5" xfId="0" applyFill="1" applyBorder="1" applyAlignment="1">
      <alignment horizontal="center" vertical="center"/>
    </xf>
    <xf numFmtId="0" fontId="6" fillId="0" borderId="0" xfId="0" applyFont="1" applyAlignment="1">
      <alignment vertical="center"/>
    </xf>
    <xf numFmtId="0" fontId="40" fillId="0" borderId="0" xfId="0" applyFont="1" applyBorder="1" applyAlignment="1">
      <alignment horizontal="distributed" vertical="center"/>
    </xf>
    <xf numFmtId="0" fontId="51" fillId="0" borderId="0" xfId="0" applyFont="1" applyBorder="1" applyAlignment="1">
      <alignment vertical="center"/>
    </xf>
    <xf numFmtId="3" fontId="51" fillId="0" borderId="0" xfId="0" applyNumberFormat="1" applyFont="1" applyBorder="1" applyAlignment="1">
      <alignment horizontal="left" vertical="center"/>
    </xf>
    <xf numFmtId="0" fontId="19" fillId="0" borderId="0" xfId="0" applyFont="1" applyAlignment="1">
      <alignment horizontal="left" vertical="center"/>
    </xf>
    <xf numFmtId="0" fontId="43" fillId="0" borderId="0" xfId="0" applyFont="1" applyAlignment="1">
      <alignment horizontal="distributed" vertical="center"/>
    </xf>
    <xf numFmtId="0" fontId="19" fillId="0" borderId="0" xfId="0" applyFont="1" applyAlignment="1">
      <alignment horizontal="distributed" vertical="center"/>
    </xf>
    <xf numFmtId="0" fontId="19" fillId="0" borderId="0" xfId="0" applyFont="1" applyAlignment="1">
      <alignment horizontal="center" vertical="center"/>
    </xf>
    <xf numFmtId="0" fontId="55" fillId="0" borderId="0" xfId="0" applyFont="1" applyBorder="1" applyAlignment="1">
      <alignment horizontal="center" vertical="center"/>
    </xf>
    <xf numFmtId="0" fontId="19" fillId="0" borderId="0" xfId="0" applyFont="1" applyBorder="1" applyAlignment="1">
      <alignment horizontal="distributed"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0" fontId="50" fillId="0" borderId="0" xfId="0" applyFont="1" applyAlignment="1">
      <alignment horizontal="right"/>
    </xf>
    <xf numFmtId="0" fontId="53" fillId="0" borderId="0" xfId="0" applyFont="1" applyAlignment="1">
      <alignment horizontal="center"/>
    </xf>
    <xf numFmtId="0" fontId="14" fillId="0" borderId="0" xfId="0" applyFont="1" applyAlignment="1">
      <alignment horizontal="right"/>
    </xf>
    <xf numFmtId="0" fontId="68" fillId="0" borderId="0" xfId="0" applyFont="1" applyAlignment="1">
      <alignment horizontal="center"/>
    </xf>
    <xf numFmtId="0" fontId="5" fillId="0" borderId="0" xfId="0" applyFont="1" applyAlignment="1">
      <alignment horizontal="center"/>
    </xf>
    <xf numFmtId="0" fontId="71" fillId="0" borderId="0" xfId="0" applyFont="1" applyBorder="1" applyAlignment="1">
      <alignment horizontal="center" vertical="center" wrapText="1"/>
    </xf>
    <xf numFmtId="0" fontId="68" fillId="0" borderId="0" xfId="0" applyFont="1" applyBorder="1" applyAlignment="1">
      <alignment horizontal="center" vertical="center"/>
    </xf>
    <xf numFmtId="0" fontId="8" fillId="0" borderId="0" xfId="0" applyFont="1" applyAlignment="1">
      <alignment horizontal="center"/>
    </xf>
    <xf numFmtId="0" fontId="7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horizontal="center"/>
    </xf>
    <xf numFmtId="0" fontId="0" fillId="0" borderId="97" xfId="0" applyBorder="1" applyAlignment="1">
      <alignment horizontal="right"/>
    </xf>
    <xf numFmtId="0" fontId="0" fillId="0" borderId="46" xfId="0" applyBorder="1" applyAlignment="1">
      <alignment horizontal="right"/>
    </xf>
    <xf numFmtId="0" fontId="0" fillId="0" borderId="99" xfId="0" applyBorder="1" applyAlignment="1">
      <alignment horizontal="center"/>
    </xf>
    <xf numFmtId="0" fontId="0" fillId="0" borderId="12" xfId="0" applyBorder="1" applyAlignment="1">
      <alignment horizontal="center"/>
    </xf>
    <xf numFmtId="0" fontId="0" fillId="0" borderId="28" xfId="0" applyFont="1" applyBorder="1" applyAlignment="1">
      <alignment horizontal="right"/>
    </xf>
    <xf numFmtId="0" fontId="0" fillId="0" borderId="5" xfId="0" applyFont="1" applyBorder="1" applyAlignment="1">
      <alignment horizontal="right"/>
    </xf>
    <xf numFmtId="0" fontId="0" fillId="0" borderId="81" xfId="0" applyBorder="1" applyAlignment="1">
      <alignment horizontal="center"/>
    </xf>
    <xf numFmtId="0" fontId="0" fillId="0" borderId="36" xfId="0" applyBorder="1" applyAlignment="1">
      <alignment horizontal="center"/>
    </xf>
    <xf numFmtId="0" fontId="0" fillId="0" borderId="13" xfId="0" applyBorder="1" applyAlignment="1">
      <alignment horizontal="right"/>
    </xf>
    <xf numFmtId="0" fontId="0" fillId="0" borderId="5" xfId="0" applyBorder="1" applyAlignment="1">
      <alignment horizontal="right"/>
    </xf>
    <xf numFmtId="0" fontId="0" fillId="0" borderId="4" xfId="0" applyBorder="1" applyAlignment="1">
      <alignment horizontal="center"/>
    </xf>
    <xf numFmtId="0" fontId="0" fillId="0" borderId="22" xfId="0" applyBorder="1" applyAlignment="1">
      <alignment horizontal="center"/>
    </xf>
    <xf numFmtId="0" fontId="0" fillId="0" borderId="18" xfId="0" applyBorder="1" applyAlignment="1">
      <alignment horizontal="right"/>
    </xf>
    <xf numFmtId="0" fontId="0" fillId="0" borderId="19" xfId="0" applyBorder="1" applyAlignment="1">
      <alignment horizontal="right"/>
    </xf>
    <xf numFmtId="0" fontId="0" fillId="0" borderId="91" xfId="0" quotePrefix="1" applyBorder="1" applyAlignment="1">
      <alignment horizontal="center"/>
    </xf>
    <xf numFmtId="0" fontId="0" fillId="0" borderId="152" xfId="0" applyBorder="1" applyAlignment="1">
      <alignment horizontal="center"/>
    </xf>
    <xf numFmtId="0" fontId="0" fillId="0" borderId="91" xfId="0" applyBorder="1" applyAlignment="1">
      <alignment horizontal="center"/>
    </xf>
    <xf numFmtId="0" fontId="6" fillId="0" borderId="0" xfId="0" applyFont="1" applyBorder="1" applyAlignment="1">
      <alignment horizontal="right"/>
    </xf>
    <xf numFmtId="38" fontId="9" fillId="0" borderId="102" xfId="2" applyFont="1" applyFill="1" applyBorder="1" applyAlignment="1">
      <alignment horizontal="right"/>
    </xf>
    <xf numFmtId="38" fontId="9" fillId="0" borderId="103" xfId="2" applyFont="1" applyFill="1" applyBorder="1" applyAlignment="1">
      <alignment horizontal="right"/>
    </xf>
    <xf numFmtId="38" fontId="9" fillId="0" borderId="106" xfId="2" applyFont="1" applyFill="1" applyBorder="1" applyAlignment="1">
      <alignment horizontal="right"/>
    </xf>
    <xf numFmtId="38" fontId="9" fillId="0" borderId="165" xfId="2" applyFont="1" applyFill="1" applyBorder="1" applyAlignment="1">
      <alignment horizontal="right"/>
    </xf>
    <xf numFmtId="38" fontId="9" fillId="0" borderId="131" xfId="2" applyFont="1" applyFill="1" applyBorder="1" applyAlignment="1">
      <alignment horizontal="right"/>
    </xf>
    <xf numFmtId="38" fontId="9" fillId="0" borderId="132" xfId="2" applyFont="1" applyFill="1" applyBorder="1" applyAlignment="1">
      <alignment horizontal="right"/>
    </xf>
    <xf numFmtId="0" fontId="6" fillId="0" borderId="30" xfId="0" applyFont="1" applyFill="1" applyBorder="1" applyAlignment="1">
      <alignment horizontal="center"/>
    </xf>
    <xf numFmtId="38" fontId="10" fillId="6" borderId="45" xfId="2" applyFont="1" applyFill="1" applyBorder="1" applyAlignment="1">
      <alignment horizontal="right"/>
    </xf>
    <xf numFmtId="38" fontId="10" fillId="6" borderId="30" xfId="2" applyFont="1" applyFill="1" applyBorder="1" applyAlignment="1">
      <alignment horizontal="right"/>
    </xf>
    <xf numFmtId="38" fontId="10" fillId="6" borderId="101" xfId="2" applyFont="1" applyFill="1" applyBorder="1" applyAlignment="1">
      <alignment horizontal="right"/>
    </xf>
    <xf numFmtId="38" fontId="10" fillId="6" borderId="196" xfId="2" applyFont="1" applyFill="1" applyBorder="1" applyAlignment="1">
      <alignment horizontal="right"/>
    </xf>
    <xf numFmtId="38" fontId="10" fillId="6" borderId="197" xfId="2" applyFont="1" applyFill="1" applyBorder="1" applyAlignment="1">
      <alignment horizontal="right"/>
    </xf>
    <xf numFmtId="38" fontId="10" fillId="6" borderId="198" xfId="2" applyFont="1" applyFill="1" applyBorder="1" applyAlignment="1">
      <alignment horizontal="right"/>
    </xf>
    <xf numFmtId="0" fontId="22" fillId="0" borderId="0" xfId="0" applyFont="1" applyBorder="1" applyAlignment="1">
      <alignment horizontal="right" vertical="center"/>
    </xf>
    <xf numFmtId="0" fontId="0" fillId="0" borderId="0" xfId="0" applyFont="1" applyAlignment="1">
      <alignment horizontal="right"/>
    </xf>
    <xf numFmtId="0" fontId="2" fillId="0" borderId="0" xfId="0" applyFont="1" applyAlignment="1">
      <alignment horizontal="right"/>
    </xf>
    <xf numFmtId="0" fontId="0" fillId="0" borderId="151" xfId="0" applyFont="1" applyFill="1" applyBorder="1" applyAlignment="1">
      <alignment horizontal="left" vertical="center" wrapText="1"/>
    </xf>
    <xf numFmtId="0" fontId="0" fillId="0" borderId="100" xfId="0" applyFont="1" applyFill="1" applyBorder="1" applyAlignment="1">
      <alignment horizontal="left" vertical="center"/>
    </xf>
    <xf numFmtId="38" fontId="0" fillId="0" borderId="16" xfId="2" applyFont="1" applyFill="1" applyBorder="1" applyAlignment="1">
      <alignment horizontal="center" vertical="center" shrinkToFit="1"/>
    </xf>
    <xf numFmtId="38" fontId="0" fillId="0" borderId="38" xfId="2" applyFont="1" applyFill="1" applyBorder="1" applyAlignment="1">
      <alignment horizontal="center" vertical="center" shrinkToFit="1"/>
    </xf>
    <xf numFmtId="38" fontId="0" fillId="0" borderId="23" xfId="2" applyFont="1" applyFill="1" applyBorder="1" applyAlignment="1">
      <alignment horizontal="center" vertical="center" shrinkToFit="1"/>
    </xf>
    <xf numFmtId="0" fontId="2" fillId="2" borderId="80" xfId="0" applyFont="1" applyFill="1" applyBorder="1" applyAlignment="1">
      <alignment horizontal="center" vertical="center"/>
    </xf>
    <xf numFmtId="0" fontId="2" fillId="2" borderId="11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72"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0" xfId="0" applyAlignment="1">
      <alignment horizontal="center"/>
    </xf>
    <xf numFmtId="0" fontId="5" fillId="0" borderId="0" xfId="0" applyFont="1" applyBorder="1" applyAlignment="1">
      <alignment horizontal="center"/>
    </xf>
    <xf numFmtId="0" fontId="46" fillId="0" borderId="4" xfId="0" applyFont="1" applyBorder="1" applyAlignment="1">
      <alignment horizontal="left" vertical="top"/>
    </xf>
    <xf numFmtId="0" fontId="46" fillId="0" borderId="0" xfId="0" applyFont="1" applyBorder="1" applyAlignment="1">
      <alignment horizontal="left" vertical="top"/>
    </xf>
    <xf numFmtId="0" fontId="46" fillId="0" borderId="6" xfId="0" applyFont="1" applyBorder="1" applyAlignment="1">
      <alignment horizontal="left" vertical="top"/>
    </xf>
    <xf numFmtId="0" fontId="46" fillId="0" borderId="7" xfId="0" applyFont="1" applyBorder="1" applyAlignment="1">
      <alignment horizontal="left" vertical="top"/>
    </xf>
    <xf numFmtId="0" fontId="46" fillId="0" borderId="8" xfId="0" applyFont="1" applyBorder="1" applyAlignment="1">
      <alignment horizontal="left" vertical="top"/>
    </xf>
    <xf numFmtId="0" fontId="46" fillId="0" borderId="9" xfId="0" applyFont="1" applyBorder="1" applyAlignment="1">
      <alignment horizontal="left" vertical="top"/>
    </xf>
    <xf numFmtId="0" fontId="22" fillId="0" borderId="0" xfId="0" applyFont="1" applyAlignment="1">
      <alignment horizontal="center"/>
    </xf>
    <xf numFmtId="0" fontId="8" fillId="0" borderId="74"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0" xfId="0" applyBorder="1" applyAlignment="1">
      <alignment horizontal="center" vertical="center" textRotation="255"/>
    </xf>
    <xf numFmtId="0" fontId="8" fillId="0" borderId="45" xfId="0" applyFont="1" applyBorder="1" applyAlignment="1">
      <alignment horizontal="center" vertical="center" textRotation="255"/>
    </xf>
    <xf numFmtId="177" fontId="8" fillId="0" borderId="30" xfId="0" applyNumberFormat="1" applyFont="1" applyBorder="1" applyAlignment="1">
      <alignment horizontal="center" vertical="center" shrinkToFit="1"/>
    </xf>
    <xf numFmtId="177" fontId="8" fillId="0" borderId="38" xfId="0" applyNumberFormat="1" applyFont="1" applyBorder="1" applyAlignment="1">
      <alignment horizontal="center" vertical="center" shrinkToFit="1"/>
    </xf>
    <xf numFmtId="177" fontId="8" fillId="0" borderId="44" xfId="0" applyNumberFormat="1" applyFont="1" applyBorder="1" applyAlignment="1">
      <alignment horizontal="center" vertical="center" shrinkToFit="1"/>
    </xf>
    <xf numFmtId="177" fontId="8" fillId="0" borderId="75" xfId="0" applyNumberFormat="1" applyFont="1" applyBorder="1" applyAlignment="1">
      <alignment horizontal="center" vertical="center" shrinkToFit="1"/>
    </xf>
    <xf numFmtId="177" fontId="8" fillId="0" borderId="4" xfId="0" applyNumberFormat="1" applyFont="1" applyBorder="1" applyAlignment="1">
      <alignment horizontal="center" vertical="center" shrinkToFit="1"/>
    </xf>
    <xf numFmtId="177" fontId="8" fillId="0" borderId="69" xfId="0" applyNumberFormat="1" applyFont="1" applyBorder="1" applyAlignment="1">
      <alignment horizontal="center" vertical="center" shrinkToFit="1"/>
    </xf>
    <xf numFmtId="0" fontId="8" fillId="0" borderId="38"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30" xfId="0" applyFont="1" applyFill="1" applyBorder="1" applyAlignment="1">
      <alignment horizontal="center" vertical="center"/>
    </xf>
    <xf numFmtId="177" fontId="8" fillId="0" borderId="220" xfId="0" applyNumberFormat="1" applyFont="1" applyBorder="1" applyAlignment="1">
      <alignment horizontal="center" vertical="center" shrinkToFit="1"/>
    </xf>
    <xf numFmtId="0" fontId="0" fillId="0" borderId="33" xfId="0" applyFill="1" applyBorder="1" applyAlignment="1">
      <alignment horizontal="center"/>
    </xf>
    <xf numFmtId="0" fontId="0" fillId="0" borderId="28" xfId="0" applyFill="1" applyBorder="1" applyAlignment="1">
      <alignment horizontal="center"/>
    </xf>
    <xf numFmtId="0" fontId="0" fillId="0" borderId="1"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69" xfId="0" applyFill="1" applyBorder="1" applyAlignment="1">
      <alignment horizontal="left" vertical="center"/>
    </xf>
    <xf numFmtId="0" fontId="0" fillId="0" borderId="26" xfId="0" applyFill="1" applyBorder="1" applyAlignment="1">
      <alignment horizontal="left" vertical="center"/>
    </xf>
    <xf numFmtId="0" fontId="0" fillId="0" borderId="100" xfId="0" applyFill="1" applyBorder="1" applyAlignment="1">
      <alignment horizontal="left" vertical="center"/>
    </xf>
    <xf numFmtId="0" fontId="0" fillId="0" borderId="0" xfId="0" applyAlignment="1">
      <alignment horizontal="center" vertical="center"/>
    </xf>
    <xf numFmtId="0" fontId="0" fillId="0" borderId="71" xfId="0" applyFill="1" applyBorder="1" applyAlignment="1">
      <alignment horizontal="center" vertical="center"/>
    </xf>
    <xf numFmtId="0" fontId="0" fillId="0" borderId="108" xfId="0" applyFill="1" applyBorder="1" applyAlignment="1">
      <alignment horizontal="center" vertical="center"/>
    </xf>
    <xf numFmtId="0" fontId="0" fillId="0" borderId="45" xfId="0" applyFill="1" applyBorder="1" applyAlignment="1">
      <alignment horizontal="center" vertical="center" wrapText="1"/>
    </xf>
    <xf numFmtId="0" fontId="0" fillId="0" borderId="80" xfId="0" applyFill="1" applyBorder="1" applyAlignment="1">
      <alignment horizontal="center" vertical="center"/>
    </xf>
    <xf numFmtId="0" fontId="0" fillId="0" borderId="90" xfId="0" applyFill="1" applyBorder="1" applyAlignment="1">
      <alignment horizontal="center" vertical="center"/>
    </xf>
    <xf numFmtId="0" fontId="0" fillId="0" borderId="97" xfId="0" applyFill="1" applyBorder="1" applyAlignment="1">
      <alignment horizontal="center" vertical="center"/>
    </xf>
    <xf numFmtId="38" fontId="0" fillId="3" borderId="99" xfId="8" applyFont="1" applyFill="1" applyBorder="1" applyAlignment="1">
      <alignment horizontal="center" vertical="center"/>
    </xf>
    <xf numFmtId="38" fontId="0" fillId="3" borderId="4" xfId="8" applyFont="1" applyFill="1" applyBorder="1" applyAlignment="1">
      <alignment horizontal="center" vertical="center"/>
    </xf>
    <xf numFmtId="38" fontId="0" fillId="3" borderId="69" xfId="8" applyFont="1"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0" xfId="0" applyFill="1" applyBorder="1" applyAlignment="1">
      <alignment horizontal="center" vertical="center"/>
    </xf>
    <xf numFmtId="0" fontId="0" fillId="3" borderId="99" xfId="0" applyFill="1" applyBorder="1" applyAlignment="1">
      <alignment horizontal="center" vertical="center"/>
    </xf>
    <xf numFmtId="0" fontId="0" fillId="3" borderId="4" xfId="0" applyFill="1" applyBorder="1" applyAlignment="1">
      <alignment horizontal="center" vertical="center"/>
    </xf>
    <xf numFmtId="0" fontId="0" fillId="3" borderId="69" xfId="0" applyFill="1" applyBorder="1" applyAlignment="1">
      <alignment horizontal="center" vertical="center"/>
    </xf>
    <xf numFmtId="0" fontId="0" fillId="0" borderId="99" xfId="0" applyFill="1" applyBorder="1" applyAlignment="1">
      <alignment horizontal="center"/>
    </xf>
    <xf numFmtId="0" fontId="0" fillId="0" borderId="11" xfId="0" applyFill="1" applyBorder="1" applyAlignment="1">
      <alignment horizontal="center"/>
    </xf>
    <xf numFmtId="0" fontId="0" fillId="0" borderId="45"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0" fillId="0" borderId="48" xfId="0" applyFill="1" applyBorder="1" applyAlignment="1">
      <alignment horizontal="center" vertical="center"/>
    </xf>
    <xf numFmtId="0" fontId="22" fillId="0" borderId="0" xfId="0" applyFont="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39"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xf>
    <xf numFmtId="0" fontId="0" fillId="0" borderId="22"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34" xfId="0" applyFill="1" applyBorder="1" applyAlignment="1">
      <alignment horizontal="center" vertical="top"/>
    </xf>
    <xf numFmtId="0" fontId="0" fillId="0" borderId="69" xfId="0"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ill="1" applyBorder="1" applyAlignment="1">
      <alignment horizontal="center" vertical="top"/>
    </xf>
    <xf numFmtId="0" fontId="0" fillId="0" borderId="26" xfId="0" applyFill="1" applyBorder="1" applyAlignment="1">
      <alignment horizontal="center" vertical="top"/>
    </xf>
    <xf numFmtId="0" fontId="0" fillId="0" borderId="27" xfId="0" applyFill="1" applyBorder="1" applyAlignment="1">
      <alignment horizontal="center" vertical="top"/>
    </xf>
    <xf numFmtId="0" fontId="46" fillId="0" borderId="10" xfId="0" applyFont="1" applyFill="1" applyBorder="1" applyAlignment="1">
      <alignment horizontal="center" vertical="top"/>
    </xf>
    <xf numFmtId="0" fontId="46" fillId="0" borderId="11" xfId="0" applyFont="1" applyFill="1" applyBorder="1" applyAlignment="1">
      <alignment horizontal="center" vertical="top"/>
    </xf>
    <xf numFmtId="0" fontId="46" fillId="0" borderId="12" xfId="0" applyFont="1" applyFill="1" applyBorder="1" applyAlignment="1">
      <alignment horizontal="center" vertical="top"/>
    </xf>
    <xf numFmtId="0" fontId="46" fillId="0" borderId="21" xfId="0" applyFont="1" applyFill="1" applyBorder="1" applyAlignment="1">
      <alignment horizontal="center" vertical="top"/>
    </xf>
    <xf numFmtId="0" fontId="46" fillId="0" borderId="0" xfId="0" applyFont="1" applyFill="1" applyBorder="1" applyAlignment="1">
      <alignment horizontal="center" vertical="top"/>
    </xf>
    <xf numFmtId="0" fontId="46" fillId="0" borderId="22" xfId="0" applyFont="1" applyFill="1" applyBorder="1" applyAlignment="1">
      <alignment horizontal="center" vertical="top"/>
    </xf>
    <xf numFmtId="0" fontId="46" fillId="0" borderId="25" xfId="0" applyFont="1" applyFill="1" applyBorder="1" applyAlignment="1">
      <alignment horizontal="center" vertical="top"/>
    </xf>
    <xf numFmtId="0" fontId="46" fillId="0" borderId="26" xfId="0" applyFont="1" applyFill="1" applyBorder="1" applyAlignment="1">
      <alignment horizontal="center" vertical="top"/>
    </xf>
    <xf numFmtId="0" fontId="46" fillId="0" borderId="27" xfId="0" applyFont="1" applyFill="1" applyBorder="1" applyAlignment="1">
      <alignment horizontal="center" vertical="top"/>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6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71" xfId="0" applyBorder="1" applyAlignment="1">
      <alignment horizontal="right"/>
    </xf>
    <xf numFmtId="0" fontId="0" fillId="0" borderId="48" xfId="0" applyBorder="1" applyAlignment="1">
      <alignment horizontal="right"/>
    </xf>
    <xf numFmtId="0" fontId="0" fillId="0" borderId="81" xfId="0" applyBorder="1" applyAlignment="1">
      <alignment horizontal="right"/>
    </xf>
    <xf numFmtId="0" fontId="0" fillId="0" borderId="33" xfId="0" applyBorder="1" applyAlignment="1">
      <alignment horizontal="right"/>
    </xf>
    <xf numFmtId="0" fontId="0" fillId="0" borderId="0" xfId="0" applyFont="1" applyAlignment="1">
      <alignment horizontal="center" vertical="center"/>
    </xf>
    <xf numFmtId="0" fontId="5" fillId="0" borderId="0" xfId="0" applyFont="1" applyBorder="1" applyAlignment="1">
      <alignment horizontal="center" vertical="center"/>
    </xf>
    <xf numFmtId="0" fontId="15" fillId="0" borderId="81" xfId="0" applyFont="1" applyBorder="1" applyAlignment="1">
      <alignment horizontal="center" vertical="center"/>
    </xf>
    <xf numFmtId="0" fontId="15" fillId="0" borderId="28" xfId="0" applyFont="1" applyBorder="1" applyAlignment="1">
      <alignment horizontal="center" vertical="center"/>
    </xf>
    <xf numFmtId="0" fontId="5" fillId="0" borderId="0" xfId="0" applyFont="1" applyBorder="1" applyAlignment="1">
      <alignment horizontal="center" vertical="top"/>
    </xf>
    <xf numFmtId="0" fontId="0"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center"/>
    </xf>
    <xf numFmtId="0" fontId="0" fillId="0" borderId="81" xfId="0" applyFont="1" applyBorder="1" applyAlignment="1">
      <alignment horizontal="right" vertical="center"/>
    </xf>
    <xf numFmtId="0" fontId="0" fillId="0" borderId="33" xfId="0" applyFont="1" applyBorder="1" applyAlignment="1">
      <alignment horizontal="right" vertical="center"/>
    </xf>
    <xf numFmtId="0" fontId="0" fillId="0" borderId="5" xfId="0" applyFont="1" applyBorder="1" applyAlignment="1">
      <alignment horizontal="center" vertical="center"/>
    </xf>
    <xf numFmtId="0" fontId="0" fillId="0" borderId="0" xfId="0" applyAlignment="1">
      <alignment horizontal="right" vertical="center"/>
    </xf>
    <xf numFmtId="0" fontId="0" fillId="0" borderId="33" xfId="0" applyFont="1" applyBorder="1" applyAlignment="1">
      <alignment horizontal="center"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2" borderId="8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5" xfId="8" applyFont="1" applyFill="1" applyBorder="1" applyAlignment="1">
      <alignment horizontal="right" vertical="center"/>
    </xf>
    <xf numFmtId="38" fontId="0" fillId="2" borderId="81" xfId="8" applyFont="1" applyFill="1" applyBorder="1" applyAlignment="1">
      <alignment horizontal="right" vertical="center"/>
    </xf>
    <xf numFmtId="0" fontId="22" fillId="0" borderId="0" xfId="0" applyFont="1" applyBorder="1" applyAlignment="1">
      <alignment horizontal="center" vertical="center"/>
    </xf>
    <xf numFmtId="0" fontId="0" fillId="2" borderId="81"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0" fillId="2" borderId="5" xfId="0" applyFont="1" applyFill="1" applyBorder="1" applyAlignment="1">
      <alignment horizontal="center" vertical="center"/>
    </xf>
    <xf numFmtId="0" fontId="38" fillId="2" borderId="33" xfId="0" applyFont="1" applyFill="1" applyBorder="1" applyAlignment="1">
      <alignment horizontal="center" vertical="center"/>
    </xf>
    <xf numFmtId="0" fontId="38" fillId="2" borderId="28" xfId="0" applyFont="1" applyFill="1" applyBorder="1" applyAlignment="1">
      <alignment horizontal="center" vertical="center"/>
    </xf>
    <xf numFmtId="38" fontId="66" fillId="2" borderId="227" xfId="2" applyFont="1" applyFill="1" applyBorder="1" applyAlignment="1">
      <alignment horizontal="center" vertical="center"/>
    </xf>
    <xf numFmtId="38" fontId="66" fillId="2" borderId="228" xfId="2" applyFont="1" applyFill="1" applyBorder="1" applyAlignment="1">
      <alignment horizontal="center" vertical="center"/>
    </xf>
    <xf numFmtId="38" fontId="66" fillId="2" borderId="229" xfId="2" applyFont="1" applyFill="1" applyBorder="1" applyAlignment="1">
      <alignment horizontal="center" vertical="center"/>
    </xf>
    <xf numFmtId="0" fontId="0" fillId="0" borderId="8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77" fillId="6" borderId="51" xfId="4" applyFont="1" applyFill="1" applyBorder="1" applyAlignment="1">
      <alignment horizontal="center" vertical="center"/>
    </xf>
    <xf numFmtId="0" fontId="23" fillId="0" borderId="3" xfId="4" applyFont="1" applyFill="1" applyBorder="1" applyAlignment="1">
      <alignment horizontal="center" vertical="center"/>
    </xf>
    <xf numFmtId="0" fontId="23" fillId="0" borderId="16" xfId="4" applyFont="1" applyFill="1" applyBorder="1" applyAlignment="1">
      <alignment horizontal="center" vertical="center"/>
    </xf>
    <xf numFmtId="0" fontId="23" fillId="0" borderId="17" xfId="4" applyFont="1" applyFill="1" applyBorder="1" applyAlignment="1">
      <alignment horizontal="center" vertical="center"/>
    </xf>
    <xf numFmtId="0" fontId="23" fillId="0" borderId="44" xfId="4" applyFont="1" applyFill="1" applyBorder="1" applyAlignment="1">
      <alignment horizontal="center" vertical="center"/>
    </xf>
    <xf numFmtId="0" fontId="23" fillId="0" borderId="194" xfId="4" applyFont="1" applyFill="1" applyBorder="1" applyAlignment="1">
      <alignment horizontal="center" vertical="center"/>
    </xf>
    <xf numFmtId="0" fontId="23" fillId="0" borderId="195" xfId="4" applyFont="1" applyFill="1" applyBorder="1" applyAlignment="1">
      <alignment horizontal="center" vertical="center"/>
    </xf>
    <xf numFmtId="0" fontId="23" fillId="0" borderId="11" xfId="4" applyFont="1" applyBorder="1" applyAlignment="1">
      <alignment horizontal="center" vertical="center"/>
    </xf>
    <xf numFmtId="0" fontId="24" fillId="0" borderId="11" xfId="0" applyFont="1" applyBorder="1" applyAlignment="1">
      <alignment horizontal="center" vertical="center"/>
    </xf>
    <xf numFmtId="0" fontId="23" fillId="0" borderId="69" xfId="4" applyFont="1" applyFill="1" applyBorder="1" applyAlignment="1">
      <alignment horizontal="center" vertical="center"/>
    </xf>
    <xf numFmtId="0" fontId="23" fillId="0" borderId="26" xfId="4" applyFont="1" applyFill="1" applyBorder="1" applyAlignment="1">
      <alignment horizontal="center" vertical="center"/>
    </xf>
    <xf numFmtId="0" fontId="23" fillId="0" borderId="100" xfId="4" applyFont="1" applyFill="1" applyBorder="1" applyAlignment="1">
      <alignment horizontal="center" vertical="center"/>
    </xf>
    <xf numFmtId="0" fontId="23" fillId="0" borderId="25" xfId="4" applyFont="1" applyFill="1" applyBorder="1" applyAlignment="1">
      <alignment horizontal="center" vertical="center"/>
    </xf>
    <xf numFmtId="0" fontId="23" fillId="0" borderId="9" xfId="4" applyFont="1" applyFill="1" applyBorder="1" applyAlignment="1">
      <alignment horizontal="center" vertical="center"/>
    </xf>
    <xf numFmtId="0" fontId="23" fillId="0" borderId="23" xfId="4" applyFont="1" applyFill="1" applyBorder="1" applyAlignment="1">
      <alignment horizontal="center" vertical="center"/>
    </xf>
    <xf numFmtId="0" fontId="23" fillId="0" borderId="24" xfId="4" applyFont="1" applyFill="1" applyBorder="1" applyAlignment="1">
      <alignment horizontal="center" vertical="center"/>
    </xf>
    <xf numFmtId="0" fontId="77" fillId="6" borderId="73" xfId="4" applyFont="1" applyFill="1" applyBorder="1" applyAlignment="1">
      <alignment horizontal="center" vertical="center"/>
    </xf>
    <xf numFmtId="0" fontId="77" fillId="6" borderId="42" xfId="4" applyFont="1" applyFill="1" applyBorder="1" applyAlignment="1">
      <alignment horizontal="center" vertical="center"/>
    </xf>
    <xf numFmtId="0" fontId="77" fillId="6" borderId="52" xfId="4" applyFont="1" applyFill="1" applyBorder="1" applyAlignment="1">
      <alignment horizontal="center" vertical="center"/>
    </xf>
    <xf numFmtId="0" fontId="77" fillId="6" borderId="5" xfId="4" applyFont="1" applyFill="1" applyBorder="1" applyAlignment="1">
      <alignment horizontal="center" vertical="center"/>
    </xf>
    <xf numFmtId="0" fontId="77" fillId="6" borderId="81" xfId="4" applyFont="1" applyFill="1" applyBorder="1" applyAlignment="1">
      <alignment horizontal="center" vertical="center"/>
    </xf>
    <xf numFmtId="0" fontId="77" fillId="6" borderId="33" xfId="4" applyFont="1" applyFill="1" applyBorder="1" applyAlignment="1">
      <alignment horizontal="center" vertical="center"/>
    </xf>
    <xf numFmtId="0" fontId="77" fillId="6" borderId="28" xfId="4" applyFont="1" applyFill="1" applyBorder="1" applyAlignment="1">
      <alignment horizontal="center" vertical="center"/>
    </xf>
    <xf numFmtId="0" fontId="23" fillId="0" borderId="28" xfId="4" applyFont="1" applyFill="1" applyBorder="1" applyAlignment="1">
      <alignment horizontal="center" vertical="center"/>
    </xf>
    <xf numFmtId="0" fontId="23" fillId="0" borderId="5" xfId="4" applyFont="1" applyFill="1" applyBorder="1" applyAlignment="1">
      <alignment horizontal="center" vertical="center"/>
    </xf>
    <xf numFmtId="0" fontId="23" fillId="0" borderId="14" xfId="4" applyFont="1" applyFill="1" applyBorder="1" applyAlignment="1">
      <alignment horizontal="center" vertical="center"/>
    </xf>
    <xf numFmtId="0" fontId="77" fillId="6" borderId="7" xfId="4" applyFont="1" applyFill="1" applyBorder="1" applyAlignment="1">
      <alignment horizontal="center" vertical="center"/>
    </xf>
    <xf numFmtId="0" fontId="77" fillId="6" borderId="8" xfId="4" applyFont="1" applyFill="1" applyBorder="1" applyAlignment="1">
      <alignment horizontal="center" vertical="center"/>
    </xf>
    <xf numFmtId="0" fontId="77" fillId="6" borderId="9" xfId="4" applyFont="1" applyFill="1" applyBorder="1" applyAlignment="1">
      <alignment horizontal="center" vertical="center"/>
    </xf>
    <xf numFmtId="0" fontId="77" fillId="6" borderId="23" xfId="4" applyFont="1" applyFill="1" applyBorder="1" applyAlignment="1">
      <alignment horizontal="center" vertical="center"/>
    </xf>
    <xf numFmtId="0" fontId="23" fillId="0" borderId="5" xfId="4" applyFont="1" applyFill="1" applyBorder="1" applyAlignment="1">
      <alignment horizontal="center" vertical="center" wrapText="1"/>
    </xf>
    <xf numFmtId="0" fontId="23" fillId="0" borderId="51"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23" fillId="0" borderId="2"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23" fillId="0" borderId="53" xfId="4" applyFont="1" applyFill="1" applyBorder="1" applyAlignment="1">
      <alignment horizontal="center" vertical="center" wrapText="1"/>
    </xf>
    <xf numFmtId="0" fontId="23" fillId="0" borderId="41" xfId="4" applyFont="1" applyFill="1" applyBorder="1" applyAlignment="1">
      <alignment horizontal="center" vertical="center" wrapText="1"/>
    </xf>
    <xf numFmtId="0" fontId="23" fillId="0" borderId="72" xfId="4" applyFont="1" applyFill="1" applyBorder="1" applyAlignment="1">
      <alignment horizontal="center" vertical="center" wrapText="1"/>
    </xf>
    <xf numFmtId="0" fontId="24" fillId="0" borderId="81"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02" xfId="4" applyFont="1" applyBorder="1" applyAlignment="1">
      <alignment horizontal="center" vertical="center"/>
    </xf>
    <xf numFmtId="0" fontId="24" fillId="0" borderId="103" xfId="4" applyFont="1" applyBorder="1" applyAlignment="1">
      <alignment horizontal="center" vertical="center"/>
    </xf>
    <xf numFmtId="0" fontId="24" fillId="0" borderId="104" xfId="4" applyFont="1" applyBorder="1" applyAlignment="1">
      <alignment horizontal="center" vertical="center"/>
    </xf>
    <xf numFmtId="0" fontId="23" fillId="0" borderId="10" xfId="4" applyFont="1" applyFill="1" applyBorder="1" applyAlignment="1">
      <alignment horizontal="center" vertical="center"/>
    </xf>
    <xf numFmtId="0" fontId="23" fillId="0" borderId="11" xfId="4" applyFont="1" applyFill="1" applyBorder="1" applyAlignment="1">
      <alignment horizontal="center" vertical="center"/>
    </xf>
    <xf numFmtId="0" fontId="23" fillId="0" borderId="47" xfId="4" applyFont="1" applyFill="1" applyBorder="1" applyAlignment="1">
      <alignment horizontal="center" vertical="center"/>
    </xf>
    <xf numFmtId="0" fontId="23" fillId="0" borderId="21" xfId="4" applyFont="1" applyFill="1" applyBorder="1" applyAlignment="1">
      <alignment horizontal="center" vertical="center"/>
    </xf>
    <xf numFmtId="0" fontId="23" fillId="0" borderId="0" xfId="4" applyFont="1" applyFill="1" applyBorder="1" applyAlignment="1">
      <alignment horizontal="center" vertical="center"/>
    </xf>
    <xf numFmtId="0" fontId="23" fillId="0" borderId="6" xfId="4" applyFont="1" applyFill="1" applyBorder="1" applyAlignment="1">
      <alignment horizontal="center" vertical="center"/>
    </xf>
    <xf numFmtId="0" fontId="23" fillId="0" borderId="40" xfId="4" applyFont="1" applyFill="1" applyBorder="1" applyAlignment="1">
      <alignment horizontal="center" vertical="center"/>
    </xf>
    <xf numFmtId="0" fontId="23" fillId="0" borderId="41" xfId="4" applyFont="1" applyFill="1" applyBorder="1" applyAlignment="1">
      <alignment horizontal="center" vertical="center"/>
    </xf>
    <xf numFmtId="0" fontId="23" fillId="0" borderId="72" xfId="4" applyFont="1" applyFill="1" applyBorder="1" applyAlignment="1">
      <alignment horizontal="center" vertical="center"/>
    </xf>
    <xf numFmtId="0" fontId="23" fillId="0" borderId="71" xfId="4" applyFont="1" applyFill="1" applyBorder="1" applyAlignment="1">
      <alignment horizontal="center" vertical="center"/>
    </xf>
    <xf numFmtId="0" fontId="23" fillId="0" borderId="48" xfId="4" applyFont="1" applyFill="1" applyBorder="1" applyAlignment="1">
      <alignment horizontal="center" vertical="center"/>
    </xf>
    <xf numFmtId="0" fontId="23" fillId="0" borderId="97" xfId="4" applyFont="1" applyFill="1" applyBorder="1" applyAlignment="1">
      <alignment horizontal="center" vertical="center"/>
    </xf>
    <xf numFmtId="0" fontId="23" fillId="0" borderId="99" xfId="4" applyFont="1" applyFill="1" applyBorder="1" applyAlignment="1">
      <alignment horizontal="center" vertical="center"/>
    </xf>
    <xf numFmtId="0" fontId="23" fillId="0" borderId="12" xfId="4" applyFont="1" applyFill="1" applyBorder="1" applyAlignment="1">
      <alignment horizontal="center" vertical="center"/>
    </xf>
    <xf numFmtId="0" fontId="23" fillId="0" borderId="22" xfId="4" applyFont="1" applyFill="1" applyBorder="1" applyAlignment="1">
      <alignment horizontal="center" vertical="center"/>
    </xf>
    <xf numFmtId="0" fontId="23" fillId="0" borderId="109" xfId="4" applyFont="1" applyFill="1" applyBorder="1" applyAlignment="1">
      <alignment horizontal="center" vertical="center"/>
    </xf>
    <xf numFmtId="0" fontId="27" fillId="0" borderId="1"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27" fillId="0" borderId="53" xfId="4" applyFont="1" applyFill="1" applyBorder="1" applyAlignment="1">
      <alignment horizontal="center" vertical="center" wrapText="1"/>
    </xf>
    <xf numFmtId="0" fontId="27" fillId="0" borderId="41" xfId="4" applyFont="1" applyFill="1" applyBorder="1" applyAlignment="1">
      <alignment horizontal="center" vertical="center" wrapText="1"/>
    </xf>
    <xf numFmtId="0" fontId="27" fillId="0" borderId="72" xfId="4" applyFont="1" applyFill="1" applyBorder="1" applyAlignment="1">
      <alignment horizontal="center" vertical="center" wrapText="1"/>
    </xf>
    <xf numFmtId="0" fontId="29" fillId="0" borderId="0" xfId="5" applyFont="1" applyBorder="1" applyAlignment="1">
      <alignment vertical="center"/>
    </xf>
    <xf numFmtId="0" fontId="29" fillId="0" borderId="0" xfId="5" applyFont="1" applyFill="1" applyBorder="1" applyAlignment="1">
      <alignment vertical="center"/>
    </xf>
    <xf numFmtId="0" fontId="20" fillId="0" borderId="0" xfId="5" applyAlignment="1">
      <alignment horizontal="center"/>
    </xf>
    <xf numFmtId="0" fontId="20" fillId="0" borderId="13" xfId="5" applyBorder="1" applyAlignment="1">
      <alignment vertical="center"/>
    </xf>
    <xf numFmtId="0" fontId="20" fillId="0" borderId="5" xfId="5" applyBorder="1" applyAlignment="1">
      <alignment vertical="center"/>
    </xf>
    <xf numFmtId="0" fontId="20" fillId="0" borderId="5" xfId="5" applyBorder="1" applyAlignment="1">
      <alignment horizontal="center" vertical="center"/>
    </xf>
    <xf numFmtId="0" fontId="20" fillId="0" borderId="14" xfId="5" applyBorder="1" applyAlignment="1">
      <alignment horizontal="center" vertical="center"/>
    </xf>
    <xf numFmtId="0" fontId="24" fillId="2" borderId="37" xfId="5" applyFont="1" applyFill="1" applyBorder="1" applyAlignment="1">
      <alignment vertical="center" wrapText="1"/>
    </xf>
    <xf numFmtId="0" fontId="24" fillId="2" borderId="3" xfId="5" applyFont="1" applyFill="1" applyBorder="1" applyAlignment="1">
      <alignment vertical="center"/>
    </xf>
    <xf numFmtId="0" fontId="24" fillId="2" borderId="21" xfId="5" applyFont="1" applyFill="1" applyBorder="1" applyAlignment="1">
      <alignment vertical="center"/>
    </xf>
    <xf numFmtId="0" fontId="24" fillId="2" borderId="6" xfId="5" applyFont="1" applyFill="1" applyBorder="1" applyAlignment="1">
      <alignment vertical="center"/>
    </xf>
    <xf numFmtId="0" fontId="24" fillId="2" borderId="25" xfId="5" applyFont="1" applyFill="1" applyBorder="1" applyAlignment="1">
      <alignment vertical="center"/>
    </xf>
    <xf numFmtId="0" fontId="24" fillId="2" borderId="100" xfId="5" applyFont="1" applyFill="1" applyBorder="1" applyAlignment="1">
      <alignment vertical="center"/>
    </xf>
    <xf numFmtId="0" fontId="20" fillId="2" borderId="5" xfId="5" applyFill="1" applyBorder="1" applyAlignment="1">
      <alignment horizontal="left" vertical="center"/>
    </xf>
    <xf numFmtId="0" fontId="20" fillId="2" borderId="14" xfId="5" applyFill="1" applyBorder="1" applyAlignment="1">
      <alignment horizontal="left" vertical="center"/>
    </xf>
    <xf numFmtId="0" fontId="20" fillId="2" borderId="19" xfId="5" applyFill="1" applyBorder="1" applyAlignment="1">
      <alignment horizontal="left" vertical="center"/>
    </xf>
    <xf numFmtId="0" fontId="20" fillId="2" borderId="20" xfId="5" applyFill="1" applyBorder="1" applyAlignment="1">
      <alignment horizontal="left" vertical="center"/>
    </xf>
    <xf numFmtId="0" fontId="20" fillId="0" borderId="13" xfId="5" applyBorder="1" applyAlignment="1">
      <alignment vertical="center" wrapText="1"/>
    </xf>
    <xf numFmtId="0" fontId="20" fillId="0" borderId="5" xfId="5" applyBorder="1" applyAlignment="1">
      <alignment vertical="center" wrapText="1"/>
    </xf>
    <xf numFmtId="0" fontId="20" fillId="2" borderId="13" xfId="5" applyFill="1" applyBorder="1" applyAlignment="1">
      <alignment vertical="center" wrapText="1"/>
    </xf>
    <xf numFmtId="0" fontId="20" fillId="2" borderId="5" xfId="5" applyFill="1" applyBorder="1" applyAlignment="1">
      <alignment vertical="center" wrapText="1"/>
    </xf>
    <xf numFmtId="0" fontId="20" fillId="2" borderId="5" xfId="5" applyFill="1" applyBorder="1" applyAlignment="1">
      <alignment horizontal="right" vertical="center"/>
    </xf>
    <xf numFmtId="0" fontId="20" fillId="2" borderId="14" xfId="5" applyFill="1" applyBorder="1" applyAlignment="1">
      <alignment horizontal="right" vertical="center"/>
    </xf>
    <xf numFmtId="0" fontId="20" fillId="0" borderId="116" xfId="5" applyBorder="1" applyAlignment="1">
      <alignment vertical="center" wrapText="1"/>
    </xf>
    <xf numFmtId="0" fontId="20" fillId="0" borderId="23" xfId="5" applyBorder="1" applyAlignment="1">
      <alignment vertical="center" wrapText="1"/>
    </xf>
    <xf numFmtId="0" fontId="20" fillId="0" borderId="5" xfId="5" applyBorder="1" applyAlignment="1">
      <alignment horizontal="right" vertical="center"/>
    </xf>
    <xf numFmtId="0" fontId="20" fillId="0" borderId="14" xfId="5" applyBorder="1" applyAlignment="1">
      <alignment horizontal="right" vertical="center"/>
    </xf>
    <xf numFmtId="0" fontId="20" fillId="0" borderId="35" xfId="5" applyBorder="1" applyAlignment="1">
      <alignment vertical="center" wrapText="1"/>
    </xf>
    <xf numFmtId="0" fontId="20" fillId="0" borderId="28" xfId="5" applyBorder="1" applyAlignment="1">
      <alignment vertical="center" wrapText="1"/>
    </xf>
    <xf numFmtId="0" fontId="20" fillId="0" borderId="28" xfId="5" applyBorder="1" applyAlignment="1">
      <alignment vertical="center"/>
    </xf>
    <xf numFmtId="0" fontId="20" fillId="0" borderId="14" xfId="5" applyBorder="1" applyAlignment="1">
      <alignment vertical="center" wrapText="1"/>
    </xf>
    <xf numFmtId="0" fontId="20" fillId="0" borderId="37" xfId="5" applyBorder="1" applyAlignment="1">
      <alignment vertical="center" wrapText="1"/>
    </xf>
    <xf numFmtId="0" fontId="20" fillId="0" borderId="3" xfId="5" applyBorder="1" applyAlignment="1">
      <alignment vertical="center" wrapText="1"/>
    </xf>
    <xf numFmtId="0" fontId="20" fillId="0" borderId="21" xfId="5" applyBorder="1" applyAlignment="1">
      <alignment vertical="center" wrapText="1"/>
    </xf>
    <xf numFmtId="0" fontId="20" fillId="0" borderId="6" xfId="5" applyBorder="1" applyAlignment="1">
      <alignment vertical="center" wrapText="1"/>
    </xf>
    <xf numFmtId="0" fontId="20" fillId="0" borderId="32" xfId="5" applyBorder="1" applyAlignment="1">
      <alignment vertical="center" wrapText="1"/>
    </xf>
    <xf numFmtId="0" fontId="20" fillId="0" borderId="9" xfId="5" applyBorder="1" applyAlignment="1">
      <alignment vertical="center" wrapText="1"/>
    </xf>
    <xf numFmtId="0" fontId="20" fillId="0" borderId="14" xfId="5" applyBorder="1" applyAlignment="1">
      <alignment vertical="center"/>
    </xf>
    <xf numFmtId="0" fontId="20" fillId="0" borderId="116" xfId="5" applyBorder="1" applyAlignment="1">
      <alignment vertical="center"/>
    </xf>
    <xf numFmtId="0" fontId="20" fillId="0" borderId="23" xfId="5" applyBorder="1" applyAlignment="1">
      <alignment vertical="center"/>
    </xf>
    <xf numFmtId="0" fontId="20" fillId="0" borderId="78" xfId="5" applyBorder="1" applyAlignment="1">
      <alignment vertical="center"/>
    </xf>
    <xf numFmtId="0" fontId="20" fillId="0" borderId="117" xfId="5" applyBorder="1" applyAlignment="1">
      <alignment vertical="center"/>
    </xf>
    <xf numFmtId="0" fontId="28" fillId="0" borderId="26" xfId="5" applyFont="1" applyBorder="1" applyAlignment="1">
      <alignment horizontal="center"/>
    </xf>
    <xf numFmtId="0" fontId="20" fillId="0" borderId="46" xfId="5" applyBorder="1" applyAlignment="1">
      <alignment horizontal="center"/>
    </xf>
    <xf numFmtId="0" fontId="20" fillId="0" borderId="98" xfId="5" applyBorder="1" applyAlignment="1">
      <alignment horizontal="center"/>
    </xf>
    <xf numFmtId="0" fontId="20" fillId="0" borderId="91" xfId="5" applyBorder="1" applyAlignment="1">
      <alignment horizontal="center"/>
    </xf>
    <xf numFmtId="0" fontId="20" fillId="0" borderId="92" xfId="5" applyBorder="1" applyAlignment="1">
      <alignment horizontal="center"/>
    </xf>
    <xf numFmtId="0" fontId="20" fillId="0" borderId="152" xfId="5" applyBorder="1" applyAlignment="1">
      <alignment horizontal="center"/>
    </xf>
    <xf numFmtId="0" fontId="29" fillId="0" borderId="112" xfId="5" applyFont="1" applyBorder="1" applyAlignment="1">
      <alignment horizontal="center"/>
    </xf>
    <xf numFmtId="0" fontId="29" fillId="0" borderId="113" xfId="5" applyFont="1" applyBorder="1" applyAlignment="1">
      <alignment horizontal="center"/>
    </xf>
    <xf numFmtId="0" fontId="29" fillId="0" borderId="114" xfId="5" applyFont="1" applyBorder="1" applyAlignment="1">
      <alignment horizontal="center" vertical="center"/>
    </xf>
    <xf numFmtId="0" fontId="29" fillId="0" borderId="115" xfId="5" applyFont="1" applyBorder="1" applyAlignment="1">
      <alignment horizontal="center" vertical="center"/>
    </xf>
    <xf numFmtId="0" fontId="20" fillId="0" borderId="0" xfId="5" applyFont="1" applyBorder="1" applyAlignment="1">
      <alignment horizontal="center" vertical="center"/>
    </xf>
    <xf numFmtId="0" fontId="29" fillId="0" borderId="0" xfId="5"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22" fillId="0" borderId="0" xfId="0" applyFont="1" applyAlignment="1">
      <alignment vertical="center"/>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38" fontId="0" fillId="0" borderId="0" xfId="6" applyFont="1" applyAlignment="1">
      <alignment horizontal="center"/>
    </xf>
    <xf numFmtId="38" fontId="2" fillId="0" borderId="0" xfId="6" applyFont="1" applyAlignment="1">
      <alignment horizontal="center"/>
    </xf>
    <xf numFmtId="38" fontId="5" fillId="0" borderId="0" xfId="6" applyFont="1" applyBorder="1" applyAlignment="1">
      <alignment horizontal="center" vertical="center"/>
    </xf>
    <xf numFmtId="38" fontId="2" fillId="0" borderId="16" xfId="7" applyFont="1" applyFill="1" applyBorder="1" applyAlignment="1">
      <alignment horizontal="left" vertical="top"/>
    </xf>
    <xf numFmtId="38" fontId="2" fillId="0" borderId="38" xfId="7" applyFont="1" applyFill="1" applyBorder="1" applyAlignment="1">
      <alignment horizontal="left" vertical="top"/>
    </xf>
    <xf numFmtId="38" fontId="2" fillId="0" borderId="23" xfId="7" applyFont="1" applyFill="1" applyBorder="1" applyAlignment="1">
      <alignment horizontal="left" vertical="top"/>
    </xf>
    <xf numFmtId="38" fontId="2" fillId="0" borderId="16" xfId="7" applyFont="1" applyFill="1" applyBorder="1" applyAlignment="1">
      <alignment horizontal="center" vertical="center"/>
    </xf>
    <xf numFmtId="38" fontId="2" fillId="0" borderId="23" xfId="7" applyFont="1" applyFill="1" applyBorder="1" applyAlignment="1">
      <alignment horizontal="center" vertical="center"/>
    </xf>
    <xf numFmtId="38" fontId="2" fillId="0" borderId="1" xfId="7" applyFont="1" applyFill="1" applyBorder="1" applyAlignment="1">
      <alignment horizontal="center" vertical="center"/>
    </xf>
    <xf numFmtId="38" fontId="2" fillId="0" borderId="2" xfId="7" applyFont="1" applyFill="1" applyBorder="1" applyAlignment="1">
      <alignment horizontal="center" vertical="center"/>
    </xf>
    <xf numFmtId="38" fontId="2" fillId="0" borderId="3" xfId="7" applyFont="1" applyFill="1" applyBorder="1" applyAlignment="1">
      <alignment horizontal="center" vertical="center"/>
    </xf>
    <xf numFmtId="38" fontId="2" fillId="0" borderId="4" xfId="7" applyFont="1" applyFill="1" applyBorder="1" applyAlignment="1">
      <alignment horizontal="center" vertical="center"/>
    </xf>
    <xf numFmtId="38" fontId="2" fillId="0" borderId="0" xfId="7" applyFont="1" applyFill="1" applyBorder="1" applyAlignment="1">
      <alignment horizontal="center" vertical="center"/>
    </xf>
    <xf numFmtId="38" fontId="2" fillId="0" borderId="6" xfId="7" applyFont="1" applyFill="1" applyBorder="1" applyAlignment="1">
      <alignment horizontal="center" vertical="center"/>
    </xf>
    <xf numFmtId="38" fontId="2" fillId="0" borderId="7" xfId="7" applyFont="1" applyFill="1" applyBorder="1" applyAlignment="1">
      <alignment horizontal="center" vertical="center"/>
    </xf>
    <xf numFmtId="38" fontId="2" fillId="0" borderId="8" xfId="7" applyFont="1" applyFill="1" applyBorder="1" applyAlignment="1">
      <alignment horizontal="center" vertical="center"/>
    </xf>
    <xf numFmtId="38" fontId="2" fillId="0" borderId="9" xfId="7" applyFont="1" applyFill="1" applyBorder="1" applyAlignment="1">
      <alignment horizontal="center" vertical="center"/>
    </xf>
    <xf numFmtId="38" fontId="2" fillId="0" borderId="16" xfId="7" applyFont="1" applyFill="1" applyBorder="1" applyAlignment="1">
      <alignment horizontal="center" vertical="center" wrapText="1"/>
    </xf>
    <xf numFmtId="38" fontId="14" fillId="0" borderId="16" xfId="7" applyFont="1" applyFill="1" applyBorder="1" applyAlignment="1">
      <alignment horizontal="center" vertical="center" wrapText="1"/>
    </xf>
    <xf numFmtId="38" fontId="14" fillId="0" borderId="23" xfId="7" applyFont="1" applyFill="1" applyBorder="1" applyAlignment="1">
      <alignment horizontal="center" vertical="center"/>
    </xf>
    <xf numFmtId="38" fontId="2" fillId="0" borderId="5" xfId="7" applyFont="1" applyFill="1" applyBorder="1" applyAlignment="1">
      <alignment horizontal="center" vertical="center"/>
    </xf>
    <xf numFmtId="38" fontId="2" fillId="0" borderId="1" xfId="7" applyFont="1" applyFill="1" applyBorder="1" applyAlignment="1">
      <alignment horizontal="center"/>
    </xf>
    <xf numFmtId="38" fontId="2" fillId="0" borderId="2" xfId="7" applyFont="1" applyFill="1" applyBorder="1" applyAlignment="1">
      <alignment horizontal="center"/>
    </xf>
    <xf numFmtId="38" fontId="2" fillId="0" borderId="3" xfId="7" applyFont="1" applyFill="1" applyBorder="1" applyAlignment="1">
      <alignment horizontal="center"/>
    </xf>
    <xf numFmtId="38" fontId="2" fillId="0" borderId="7" xfId="7" applyFont="1" applyFill="1" applyBorder="1" applyAlignment="1">
      <alignment horizontal="center"/>
    </xf>
    <xf numFmtId="38" fontId="2" fillId="0" borderId="8" xfId="7" applyFont="1" applyFill="1" applyBorder="1" applyAlignment="1">
      <alignment horizontal="center"/>
    </xf>
    <xf numFmtId="38" fontId="2" fillId="0" borderId="9" xfId="7" applyFont="1" applyFill="1" applyBorder="1" applyAlignment="1">
      <alignment horizontal="center"/>
    </xf>
    <xf numFmtId="0" fontId="6" fillId="0" borderId="0" xfId="0" applyFont="1" applyFill="1" applyAlignment="1">
      <alignment horizontal="center"/>
    </xf>
    <xf numFmtId="38" fontId="2" fillId="0" borderId="5" xfId="7" applyFont="1" applyBorder="1" applyAlignment="1">
      <alignment horizontal="center" vertical="center"/>
    </xf>
    <xf numFmtId="38" fontId="2" fillId="0" borderId="16" xfId="7" applyFont="1" applyFill="1" applyBorder="1" applyAlignment="1">
      <alignment horizontal="left" vertical="center"/>
    </xf>
    <xf numFmtId="38" fontId="2" fillId="0" borderId="38" xfId="7" applyFont="1" applyFill="1" applyBorder="1" applyAlignment="1">
      <alignment horizontal="left" vertical="center"/>
    </xf>
    <xf numFmtId="38" fontId="2" fillId="0" borderId="23" xfId="7" applyFont="1" applyFill="1" applyBorder="1" applyAlignment="1">
      <alignment horizontal="left" vertical="center"/>
    </xf>
    <xf numFmtId="38" fontId="2" fillId="0" borderId="1" xfId="7" applyFont="1" applyFill="1" applyBorder="1" applyAlignment="1">
      <alignment horizontal="center" vertical="center" wrapText="1"/>
    </xf>
    <xf numFmtId="38" fontId="2" fillId="0" borderId="3" xfId="7" applyFont="1" applyFill="1" applyBorder="1" applyAlignment="1">
      <alignment horizontal="center" vertical="center" wrapText="1"/>
    </xf>
    <xf numFmtId="38" fontId="2" fillId="0" borderId="7" xfId="7" applyFont="1" applyFill="1" applyBorder="1" applyAlignment="1">
      <alignment horizontal="center" vertical="center" wrapText="1"/>
    </xf>
    <xf numFmtId="38" fontId="2" fillId="0" borderId="9" xfId="7" applyFont="1" applyFill="1" applyBorder="1" applyAlignment="1">
      <alignment horizontal="center" vertical="center" wrapText="1"/>
    </xf>
    <xf numFmtId="38" fontId="2" fillId="0" borderId="81" xfId="7" applyFont="1" applyFill="1" applyBorder="1" applyAlignment="1">
      <alignment horizontal="center" vertical="center"/>
    </xf>
    <xf numFmtId="38" fontId="2" fillId="0" borderId="28" xfId="7" applyFont="1" applyFill="1" applyBorder="1" applyAlignment="1">
      <alignment horizontal="center" vertical="center"/>
    </xf>
    <xf numFmtId="38" fontId="6" fillId="0" borderId="122" xfId="6" applyFont="1" applyBorder="1" applyAlignment="1">
      <alignment horizontal="center" vertical="center"/>
    </xf>
    <xf numFmtId="38" fontId="6" fillId="0" borderId="42" xfId="6" applyFont="1" applyBorder="1" applyAlignment="1">
      <alignment horizontal="center" vertical="center"/>
    </xf>
    <xf numFmtId="38" fontId="6" fillId="0" borderId="52" xfId="6" applyFont="1" applyBorder="1" applyAlignment="1">
      <alignment horizontal="center" vertical="center"/>
    </xf>
    <xf numFmtId="38" fontId="6" fillId="0" borderId="73" xfId="6" applyFont="1" applyBorder="1" applyAlignment="1">
      <alignment horizontal="center" vertical="center"/>
    </xf>
    <xf numFmtId="38" fontId="6" fillId="0" borderId="73" xfId="6" applyFont="1" applyFill="1" applyBorder="1" applyAlignment="1">
      <alignment horizontal="center" vertical="center"/>
    </xf>
    <xf numFmtId="38" fontId="6" fillId="0" borderId="52" xfId="6"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9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8" fillId="0" borderId="0" xfId="0" applyFont="1" applyFill="1" applyBorder="1" applyAlignment="1">
      <alignment horizontal="center" vertical="center"/>
    </xf>
    <xf numFmtId="0" fontId="6" fillId="0" borderId="81" xfId="0" applyFont="1" applyFill="1" applyBorder="1" applyAlignment="1">
      <alignment horizontal="center" vertical="center" wrapText="1"/>
    </xf>
    <xf numFmtId="0" fontId="6" fillId="0" borderId="28" xfId="0" applyFont="1" applyFill="1" applyBorder="1" applyAlignment="1">
      <alignment horizontal="center" vertical="center"/>
    </xf>
    <xf numFmtId="38" fontId="6" fillId="0" borderId="10" xfId="6" applyFont="1" applyBorder="1" applyAlignment="1">
      <alignment horizontal="center" vertical="center"/>
    </xf>
    <xf numFmtId="38" fontId="6" fillId="0" borderId="11" xfId="6" applyFont="1" applyBorder="1" applyAlignment="1">
      <alignment horizontal="center" vertical="center"/>
    </xf>
    <xf numFmtId="38" fontId="6" fillId="0" borderId="47" xfId="6" applyFont="1" applyBorder="1" applyAlignment="1">
      <alignment horizontal="center" vertical="center"/>
    </xf>
    <xf numFmtId="38" fontId="6" fillId="0" borderId="32" xfId="6" applyFont="1" applyBorder="1" applyAlignment="1">
      <alignment horizontal="center" vertical="center"/>
    </xf>
    <xf numFmtId="38" fontId="6" fillId="0" borderId="8" xfId="6" applyFont="1" applyBorder="1" applyAlignment="1">
      <alignment horizontal="center" vertical="center"/>
    </xf>
    <xf numFmtId="38" fontId="6" fillId="0" borderId="9" xfId="6" applyFont="1" applyBorder="1" applyAlignment="1">
      <alignment horizontal="center" vertical="center"/>
    </xf>
    <xf numFmtId="38" fontId="6" fillId="0" borderId="99" xfId="6" applyFont="1" applyBorder="1" applyAlignment="1">
      <alignment horizontal="center" vertical="center" wrapText="1"/>
    </xf>
    <xf numFmtId="38" fontId="6" fillId="0" borderId="47" xfId="6" applyFont="1" applyBorder="1" applyAlignment="1">
      <alignment horizontal="center" vertical="center" wrapText="1"/>
    </xf>
    <xf numFmtId="38" fontId="6" fillId="0" borderId="7" xfId="6" applyFont="1" applyBorder="1" applyAlignment="1">
      <alignment horizontal="center" vertical="center" wrapText="1"/>
    </xf>
    <xf numFmtId="38" fontId="6" fillId="0" borderId="9" xfId="6" applyFont="1" applyBorder="1" applyAlignment="1">
      <alignment horizontal="center" vertical="center" wrapText="1"/>
    </xf>
    <xf numFmtId="38" fontId="6" fillId="0" borderId="30" xfId="6" applyFont="1" applyBorder="1" applyAlignment="1">
      <alignment horizontal="center" vertical="center" wrapText="1"/>
    </xf>
    <xf numFmtId="38" fontId="6" fillId="0" borderId="23" xfId="6"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2" xfId="0" applyFont="1" applyFill="1" applyBorder="1" applyAlignment="1">
      <alignment horizontal="center" vertical="center" shrinkToFit="1"/>
    </xf>
    <xf numFmtId="0" fontId="6" fillId="0" borderId="113" xfId="0" applyFont="1" applyFill="1" applyBorder="1" applyAlignment="1">
      <alignment horizontal="center" vertical="center" shrinkToFit="1"/>
    </xf>
    <xf numFmtId="0" fontId="6" fillId="0" borderId="119" xfId="0" applyFont="1" applyFill="1" applyBorder="1" applyAlignment="1">
      <alignment horizontal="center" vertical="center" shrinkToFit="1"/>
    </xf>
    <xf numFmtId="0" fontId="6" fillId="0" borderId="162" xfId="0" applyFont="1" applyFill="1" applyBorder="1" applyAlignment="1">
      <alignment horizontal="center" vertical="center" shrinkToFit="1"/>
    </xf>
    <xf numFmtId="0" fontId="6" fillId="0" borderId="120" xfId="0" applyFont="1" applyFill="1" applyBorder="1" applyAlignment="1">
      <alignment horizontal="center" vertical="center" shrinkToFit="1"/>
    </xf>
    <xf numFmtId="38" fontId="6" fillId="0" borderId="35" xfId="6" applyFont="1" applyFill="1" applyBorder="1" applyAlignment="1">
      <alignment horizontal="left" vertical="center"/>
    </xf>
    <xf numFmtId="38" fontId="6" fillId="0" borderId="28" xfId="6" applyFont="1" applyFill="1" applyBorder="1" applyAlignment="1">
      <alignment horizontal="left" vertical="center"/>
    </xf>
    <xf numFmtId="38" fontId="6" fillId="0" borderId="81" xfId="6" applyFont="1" applyFill="1" applyBorder="1" applyAlignment="1">
      <alignment horizontal="center" vertical="center"/>
    </xf>
    <xf numFmtId="38" fontId="6" fillId="0" borderId="28" xfId="6" applyFont="1" applyFill="1" applyBorder="1" applyAlignment="1">
      <alignment horizontal="center" vertical="center"/>
    </xf>
    <xf numFmtId="38" fontId="6" fillId="2" borderId="33" xfId="6" applyFont="1" applyFill="1" applyBorder="1" applyAlignment="1">
      <alignment horizontal="left" vertical="center"/>
    </xf>
    <xf numFmtId="38" fontId="6" fillId="2" borderId="36" xfId="6" applyFont="1" applyFill="1" applyBorder="1" applyAlignment="1">
      <alignment horizontal="left" vertical="center"/>
    </xf>
    <xf numFmtId="38" fontId="6" fillId="6" borderId="128" xfId="6" applyFont="1" applyFill="1" applyBorder="1" applyAlignment="1">
      <alignment horizontal="left" vertical="center"/>
    </xf>
    <xf numFmtId="38" fontId="6" fillId="6" borderId="62" xfId="6" applyFont="1" applyFill="1" applyBorder="1" applyAlignment="1">
      <alignment horizontal="left" vertical="center"/>
    </xf>
    <xf numFmtId="38" fontId="6" fillId="6" borderId="61" xfId="6" applyFont="1" applyFill="1" applyBorder="1" applyAlignment="1">
      <alignment horizontal="left" vertical="center"/>
    </xf>
    <xf numFmtId="38" fontId="6" fillId="6" borderId="63" xfId="6" applyFont="1" applyFill="1" applyBorder="1" applyAlignment="1">
      <alignment vertical="center"/>
    </xf>
    <xf numFmtId="38" fontId="6" fillId="6" borderId="61" xfId="6" applyFont="1" applyFill="1" applyBorder="1" applyAlignment="1">
      <alignment vertical="center"/>
    </xf>
    <xf numFmtId="38" fontId="6" fillId="0" borderId="63" xfId="6" applyFont="1" applyFill="1" applyBorder="1" applyAlignment="1">
      <alignment vertical="center"/>
    </xf>
    <xf numFmtId="38" fontId="6" fillId="0" borderId="61" xfId="6" applyFont="1" applyFill="1" applyBorder="1" applyAlignment="1">
      <alignment vertical="center"/>
    </xf>
    <xf numFmtId="181" fontId="6" fillId="0" borderId="63" xfId="6" applyNumberFormat="1" applyFont="1" applyFill="1" applyBorder="1" applyAlignment="1">
      <alignment vertical="center"/>
    </xf>
    <xf numFmtId="181" fontId="6" fillId="0" borderId="61" xfId="6" applyNumberFormat="1" applyFont="1" applyFill="1" applyBorder="1" applyAlignment="1">
      <alignment vertical="center"/>
    </xf>
    <xf numFmtId="177" fontId="6" fillId="0" borderId="63" xfId="6" applyNumberFormat="1" applyFont="1" applyFill="1" applyBorder="1" applyAlignment="1">
      <alignment vertical="center"/>
    </xf>
    <xf numFmtId="177" fontId="6" fillId="0" borderId="61" xfId="6" applyNumberFormat="1" applyFont="1" applyFill="1" applyBorder="1" applyAlignment="1">
      <alignment vertical="center"/>
    </xf>
    <xf numFmtId="38" fontId="6" fillId="6" borderId="124" xfId="6" applyFont="1" applyFill="1" applyBorder="1" applyAlignment="1">
      <alignment horizontal="left" vertical="center"/>
    </xf>
    <xf numFmtId="38" fontId="6" fillId="6" borderId="125" xfId="6" applyFont="1" applyFill="1" applyBorder="1" applyAlignment="1">
      <alignment horizontal="left" vertical="center"/>
    </xf>
    <xf numFmtId="38" fontId="6" fillId="6" borderId="126" xfId="6" applyFont="1" applyFill="1" applyBorder="1" applyAlignment="1">
      <alignment horizontal="left" vertical="center"/>
    </xf>
    <xf numFmtId="38" fontId="6" fillId="6" borderId="163" xfId="6" applyFont="1" applyFill="1" applyBorder="1" applyAlignment="1">
      <alignment vertical="center"/>
    </xf>
    <xf numFmtId="38" fontId="6" fillId="6" borderId="126" xfId="6" applyFont="1" applyFill="1" applyBorder="1" applyAlignment="1">
      <alignment vertical="center"/>
    </xf>
    <xf numFmtId="38" fontId="6" fillId="0" borderId="163" xfId="6" applyFont="1" applyFill="1" applyBorder="1" applyAlignment="1">
      <alignment vertical="center"/>
    </xf>
    <xf numFmtId="38" fontId="6" fillId="0" borderId="126" xfId="6" applyFont="1" applyFill="1" applyBorder="1" applyAlignment="1">
      <alignment vertical="center"/>
    </xf>
    <xf numFmtId="181" fontId="6" fillId="0" borderId="75" xfId="6" applyNumberFormat="1" applyFont="1" applyFill="1" applyBorder="1" applyAlignment="1">
      <alignment vertical="center"/>
    </xf>
    <xf numFmtId="181" fontId="6" fillId="0" borderId="77" xfId="6" applyNumberFormat="1" applyFont="1" applyFill="1" applyBorder="1" applyAlignment="1">
      <alignment vertical="center"/>
    </xf>
    <xf numFmtId="177" fontId="6" fillId="0" borderId="163" xfId="6" applyNumberFormat="1" applyFont="1" applyFill="1" applyBorder="1" applyAlignment="1">
      <alignment vertical="center"/>
    </xf>
    <xf numFmtId="177" fontId="6" fillId="0" borderId="126" xfId="6" applyNumberFormat="1" applyFont="1" applyFill="1" applyBorder="1" applyAlignment="1">
      <alignment vertical="center"/>
    </xf>
    <xf numFmtId="181" fontId="6" fillId="0" borderId="163" xfId="6" applyNumberFormat="1" applyFont="1" applyFill="1" applyBorder="1" applyAlignment="1">
      <alignment vertical="center"/>
    </xf>
    <xf numFmtId="181" fontId="6" fillId="0" borderId="126" xfId="6" applyNumberFormat="1" applyFont="1" applyFill="1" applyBorder="1" applyAlignment="1">
      <alignment vertical="center"/>
    </xf>
    <xf numFmtId="38" fontId="6" fillId="0" borderId="151" xfId="6" applyFont="1" applyFill="1" applyBorder="1" applyAlignment="1">
      <alignment horizontal="left" vertical="center"/>
    </xf>
    <xf numFmtId="38" fontId="6" fillId="0" borderId="29" xfId="6" applyFont="1" applyFill="1" applyBorder="1" applyAlignment="1">
      <alignment horizontal="left" vertical="center"/>
    </xf>
    <xf numFmtId="38" fontId="6" fillId="2" borderId="92" xfId="6" applyFont="1" applyFill="1" applyBorder="1" applyAlignment="1">
      <alignment horizontal="left" vertical="center"/>
    </xf>
    <xf numFmtId="38" fontId="6" fillId="2" borderId="152" xfId="6" applyFont="1" applyFill="1" applyBorder="1" applyAlignment="1">
      <alignment horizontal="left" vertical="center"/>
    </xf>
    <xf numFmtId="38" fontId="6" fillId="0" borderId="35" xfId="6" applyFont="1" applyBorder="1" applyAlignment="1">
      <alignment horizontal="left" vertical="center"/>
    </xf>
    <xf numFmtId="38" fontId="6" fillId="0" borderId="33" xfId="6" applyFont="1" applyBorder="1" applyAlignment="1">
      <alignment horizontal="left" vertical="center"/>
    </xf>
    <xf numFmtId="38" fontId="6" fillId="0" borderId="28" xfId="6" applyFont="1" applyBorder="1" applyAlignment="1">
      <alignment horizontal="left" vertical="center"/>
    </xf>
    <xf numFmtId="181" fontId="6" fillId="6" borderId="5" xfId="6" applyNumberFormat="1" applyFont="1" applyFill="1" applyBorder="1" applyAlignment="1">
      <alignment vertical="center"/>
    </xf>
    <xf numFmtId="181" fontId="6" fillId="6" borderId="14" xfId="6" applyNumberFormat="1" applyFont="1" applyFill="1" applyBorder="1" applyAlignment="1">
      <alignment vertical="center"/>
    </xf>
    <xf numFmtId="38" fontId="6" fillId="0" borderId="130" xfId="6" applyFont="1" applyBorder="1" applyAlignment="1">
      <alignment horizontal="center" vertical="center"/>
    </xf>
    <xf numFmtId="38" fontId="6" fillId="0" borderId="131" xfId="6" applyFont="1" applyBorder="1" applyAlignment="1">
      <alignment horizontal="center" vertical="center"/>
    </xf>
    <xf numFmtId="38" fontId="6" fillId="0" borderId="132" xfId="6" applyFont="1" applyBorder="1" applyAlignment="1">
      <alignment horizontal="center" vertical="center"/>
    </xf>
    <xf numFmtId="38" fontId="6" fillId="0" borderId="165" xfId="6" applyFont="1" applyFill="1" applyBorder="1" applyAlignment="1">
      <alignment vertical="center"/>
    </xf>
    <xf numFmtId="38" fontId="6" fillId="0" borderId="132" xfId="6" applyFont="1" applyFill="1" applyBorder="1" applyAlignment="1">
      <alignment vertical="center"/>
    </xf>
    <xf numFmtId="181" fontId="6" fillId="0" borderId="165" xfId="6" applyNumberFormat="1" applyFont="1" applyFill="1" applyBorder="1" applyAlignment="1">
      <alignment vertical="center"/>
    </xf>
    <xf numFmtId="181" fontId="6" fillId="0" borderId="132" xfId="6" applyNumberFormat="1" applyFont="1" applyFill="1" applyBorder="1" applyAlignment="1">
      <alignment vertical="center"/>
    </xf>
    <xf numFmtId="177" fontId="6" fillId="0" borderId="165" xfId="6" applyNumberFormat="1" applyFont="1" applyFill="1" applyBorder="1" applyAlignment="1">
      <alignment vertical="center"/>
    </xf>
    <xf numFmtId="177" fontId="6" fillId="0" borderId="132" xfId="6" applyNumberFormat="1" applyFont="1" applyFill="1" applyBorder="1" applyAlignment="1">
      <alignment vertical="center"/>
    </xf>
    <xf numFmtId="38" fontId="6" fillId="0" borderId="151" xfId="6" applyFont="1" applyBorder="1" applyAlignment="1">
      <alignment horizontal="left" vertical="center" shrinkToFit="1"/>
    </xf>
    <xf numFmtId="38" fontId="6" fillId="0" borderId="92" xfId="6" applyFont="1" applyBorder="1" applyAlignment="1">
      <alignment horizontal="left" vertical="center" shrinkToFit="1"/>
    </xf>
    <xf numFmtId="38" fontId="6" fillId="0" borderId="29" xfId="6" applyFont="1" applyBorder="1" applyAlignment="1">
      <alignment horizontal="left" vertical="center" shrinkToFit="1"/>
    </xf>
    <xf numFmtId="181" fontId="6" fillId="6" borderId="19" xfId="6" applyNumberFormat="1" applyFont="1" applyFill="1" applyBorder="1" applyAlignment="1">
      <alignment vertical="center"/>
    </xf>
    <xf numFmtId="181" fontId="6" fillId="6" borderId="20" xfId="6" applyNumberFormat="1" applyFont="1" applyFill="1" applyBorder="1" applyAlignment="1">
      <alignment vertical="center"/>
    </xf>
    <xf numFmtId="38" fontId="6" fillId="6" borderId="136" xfId="6" applyFont="1" applyFill="1" applyBorder="1" applyAlignment="1">
      <alignment horizontal="left" vertical="center"/>
    </xf>
    <xf numFmtId="38" fontId="6" fillId="6" borderId="137" xfId="6" applyFont="1" applyFill="1" applyBorder="1" applyAlignment="1">
      <alignment horizontal="left" vertical="center"/>
    </xf>
    <xf numFmtId="38" fontId="6" fillId="6" borderId="138" xfId="6" applyFont="1" applyFill="1" applyBorder="1" applyAlignment="1">
      <alignment horizontal="left" vertical="center"/>
    </xf>
    <xf numFmtId="38" fontId="6" fillId="6" borderId="135" xfId="6" applyFont="1" applyFill="1" applyBorder="1" applyAlignment="1">
      <alignment vertical="center"/>
    </xf>
    <xf numFmtId="38" fontId="6" fillId="6" borderId="138" xfId="6" applyFont="1" applyFill="1" applyBorder="1" applyAlignment="1">
      <alignment vertical="center"/>
    </xf>
    <xf numFmtId="38" fontId="6" fillId="0" borderId="135" xfId="6" applyFont="1" applyFill="1" applyBorder="1" applyAlignment="1">
      <alignment vertical="center"/>
    </xf>
    <xf numFmtId="38" fontId="6" fillId="0" borderId="138" xfId="6" applyFont="1" applyFill="1" applyBorder="1" applyAlignment="1">
      <alignment vertical="center"/>
    </xf>
    <xf numFmtId="177" fontId="6" fillId="0" borderId="135" xfId="6" applyNumberFormat="1" applyFont="1" applyFill="1" applyBorder="1" applyAlignment="1">
      <alignment vertical="center"/>
    </xf>
    <xf numFmtId="177" fontId="6" fillId="0" borderId="138" xfId="6" applyNumberFormat="1" applyFont="1" applyFill="1" applyBorder="1" applyAlignment="1">
      <alignment vertical="center"/>
    </xf>
    <xf numFmtId="182" fontId="6" fillId="0" borderId="135" xfId="6" applyNumberFormat="1" applyFont="1" applyFill="1" applyBorder="1" applyAlignment="1">
      <alignment horizontal="center" vertical="center"/>
    </xf>
    <xf numFmtId="182" fontId="6" fillId="0" borderId="138" xfId="6" applyNumberFormat="1" applyFont="1" applyFill="1" applyBorder="1" applyAlignment="1">
      <alignment horizontal="center" vertical="center"/>
    </xf>
    <xf numFmtId="38" fontId="6" fillId="0" borderId="107" xfId="6" applyFont="1" applyBorder="1" applyAlignment="1">
      <alignment horizontal="left" vertical="center"/>
    </xf>
    <xf numFmtId="38" fontId="6" fillId="0" borderId="48" xfId="6" applyFont="1" applyBorder="1" applyAlignment="1">
      <alignment horizontal="left" vertical="center"/>
    </xf>
    <xf numFmtId="38" fontId="6" fillId="0" borderId="97" xfId="6" applyFont="1" applyBorder="1" applyAlignment="1">
      <alignment horizontal="left" vertical="center"/>
    </xf>
    <xf numFmtId="181" fontId="6" fillId="6" borderId="46" xfId="6" applyNumberFormat="1" applyFont="1" applyFill="1" applyBorder="1" applyAlignment="1">
      <alignment vertical="center"/>
    </xf>
    <xf numFmtId="181" fontId="6" fillId="6" borderId="98" xfId="6" applyNumberFormat="1" applyFont="1" applyFill="1" applyBorder="1" applyAlignment="1">
      <alignment vertical="center"/>
    </xf>
    <xf numFmtId="38" fontId="6" fillId="0" borderId="35" xfId="6" applyFont="1" applyBorder="1" applyAlignment="1">
      <alignment horizontal="left" vertical="center" shrinkToFit="1"/>
    </xf>
    <xf numFmtId="38" fontId="6" fillId="0" borderId="33" xfId="6" applyFont="1" applyBorder="1" applyAlignment="1">
      <alignment horizontal="left" vertical="center" shrinkToFit="1"/>
    </xf>
    <xf numFmtId="38" fontId="6" fillId="0" borderId="28" xfId="6" applyFont="1" applyBorder="1" applyAlignment="1">
      <alignment horizontal="left" vertical="center" shrinkToFit="1"/>
    </xf>
    <xf numFmtId="38" fontId="0" fillId="0" borderId="208" xfId="6" applyFont="1" applyFill="1" applyBorder="1" applyAlignment="1">
      <alignment horizontal="center" vertical="center"/>
    </xf>
    <xf numFmtId="38" fontId="0" fillId="0" borderId="154" xfId="6" applyFont="1" applyFill="1" applyBorder="1" applyAlignment="1">
      <alignment horizontal="center" vertical="center"/>
    </xf>
    <xf numFmtId="38" fontId="0" fillId="0" borderId="206" xfId="6" applyFont="1" applyFill="1" applyBorder="1" applyAlignment="1">
      <alignment horizontal="center" vertical="center"/>
    </xf>
    <xf numFmtId="38" fontId="0" fillId="0" borderId="158" xfId="6" applyFont="1" applyFill="1" applyBorder="1" applyAlignment="1">
      <alignment horizontal="center" vertical="center"/>
    </xf>
    <xf numFmtId="38" fontId="4" fillId="0" borderId="208" xfId="6" applyFont="1" applyFill="1" applyBorder="1" applyAlignment="1">
      <alignment horizontal="center" vertical="center" wrapText="1"/>
    </xf>
    <xf numFmtId="38" fontId="4" fillId="0" borderId="154" xfId="6" applyFont="1" applyFill="1" applyBorder="1" applyAlignment="1">
      <alignment horizontal="center" vertical="center"/>
    </xf>
    <xf numFmtId="38" fontId="4" fillId="0" borderId="206" xfId="6" applyFont="1" applyFill="1" applyBorder="1" applyAlignment="1">
      <alignment horizontal="center" vertical="center"/>
    </xf>
    <xf numFmtId="38" fontId="4" fillId="0" borderId="158" xfId="6" applyFont="1" applyFill="1" applyBorder="1" applyAlignment="1">
      <alignment horizontal="center" vertical="center"/>
    </xf>
    <xf numFmtId="181" fontId="0" fillId="0" borderId="135" xfId="6" applyNumberFormat="1" applyFont="1" applyFill="1" applyBorder="1" applyAlignment="1">
      <alignment horizontal="center" vertical="center" shrinkToFit="1"/>
    </xf>
    <xf numFmtId="181" fontId="0" fillId="0" borderId="234" xfId="6" applyNumberFormat="1" applyFont="1" applyFill="1" applyBorder="1" applyAlignment="1">
      <alignment horizontal="center" vertical="center" shrinkToFit="1"/>
    </xf>
    <xf numFmtId="38" fontId="0" fillId="0" borderId="136" xfId="6" applyFont="1" applyFill="1" applyBorder="1" applyAlignment="1">
      <alignment horizontal="center" vertical="center" wrapText="1"/>
    </xf>
    <xf numFmtId="38" fontId="0" fillId="0" borderId="234" xfId="6" applyFont="1" applyFill="1" applyBorder="1" applyAlignment="1">
      <alignment horizontal="center" vertical="center" wrapText="1"/>
    </xf>
    <xf numFmtId="38" fontId="0" fillId="0" borderId="157" xfId="6" applyFont="1" applyFill="1" applyBorder="1" applyAlignment="1">
      <alignment horizontal="center" vertical="center" wrapText="1"/>
    </xf>
    <xf numFmtId="38" fontId="0" fillId="0" borderId="159" xfId="6" applyFont="1" applyFill="1" applyBorder="1" applyAlignment="1">
      <alignment horizontal="center" vertical="center" wrapText="1"/>
    </xf>
    <xf numFmtId="38" fontId="6" fillId="0" borderId="196" xfId="6" applyFont="1" applyFill="1" applyBorder="1" applyAlignment="1">
      <alignment horizontal="left" vertical="center" shrinkToFit="1"/>
    </xf>
    <xf numFmtId="38" fontId="6" fillId="0" borderId="197" xfId="6" applyFont="1" applyFill="1" applyBorder="1" applyAlignment="1">
      <alignment horizontal="left" vertical="center" shrinkToFit="1"/>
    </xf>
    <xf numFmtId="181" fontId="6" fillId="6" borderId="197" xfId="6" applyNumberFormat="1" applyFont="1" applyFill="1" applyBorder="1" applyAlignment="1">
      <alignment horizontal="right" vertical="center" shrinkToFit="1"/>
    </xf>
    <xf numFmtId="181" fontId="6" fillId="6" borderId="198" xfId="6" applyNumberFormat="1" applyFont="1" applyFill="1" applyBorder="1" applyAlignment="1">
      <alignment horizontal="right" vertical="center" shrinkToFit="1"/>
    </xf>
    <xf numFmtId="0" fontId="0" fillId="0" borderId="111" xfId="0" applyFont="1" applyFill="1" applyBorder="1" applyAlignment="1">
      <alignment horizontal="center" vertical="center" wrapText="1"/>
    </xf>
    <xf numFmtId="0" fontId="0" fillId="0" borderId="15" xfId="0" applyFont="1" applyFill="1" applyBorder="1" applyAlignment="1">
      <alignment horizontal="center" vertical="center"/>
    </xf>
    <xf numFmtId="38" fontId="0" fillId="0" borderId="99" xfId="6" applyFont="1" applyFill="1" applyBorder="1" applyAlignment="1">
      <alignment horizontal="center" vertical="center"/>
    </xf>
    <xf numFmtId="38" fontId="0" fillId="0" borderId="47" xfId="6" applyFont="1" applyFill="1" applyBorder="1" applyAlignment="1">
      <alignment horizontal="center" vertical="center"/>
    </xf>
    <xf numFmtId="38" fontId="0" fillId="0" borderId="53" xfId="6" applyFont="1" applyFill="1" applyBorder="1" applyAlignment="1">
      <alignment horizontal="center" vertical="center"/>
    </xf>
    <xf numFmtId="38" fontId="0" fillId="0" borderId="72" xfId="6" applyFont="1" applyFill="1" applyBorder="1" applyAlignment="1">
      <alignment horizontal="center" vertical="center"/>
    </xf>
    <xf numFmtId="38" fontId="0" fillId="0" borderId="238" xfId="6" applyFont="1" applyFill="1" applyBorder="1" applyAlignment="1">
      <alignment horizontal="center" vertical="center" wrapText="1"/>
    </xf>
    <xf numFmtId="38" fontId="0" fillId="0" borderId="239" xfId="6" applyFont="1" applyFill="1" applyBorder="1" applyAlignment="1">
      <alignment horizontal="center" vertical="center" wrapText="1"/>
    </xf>
    <xf numFmtId="38" fontId="0" fillId="0" borderId="241" xfId="6" applyFont="1" applyFill="1" applyBorder="1" applyAlignment="1">
      <alignment horizontal="center" vertical="center" wrapText="1"/>
    </xf>
    <xf numFmtId="38" fontId="0" fillId="0" borderId="238" xfId="6" applyFont="1" applyFill="1" applyBorder="1" applyAlignment="1">
      <alignment horizontal="center" vertical="center"/>
    </xf>
    <xf numFmtId="38" fontId="0" fillId="0" borderId="239" xfId="6" applyFont="1" applyFill="1" applyBorder="1" applyAlignment="1">
      <alignment horizontal="center" vertical="center"/>
    </xf>
    <xf numFmtId="38" fontId="0" fillId="0" borderId="240" xfId="6" applyFont="1" applyFill="1" applyBorder="1" applyAlignment="1">
      <alignment horizontal="center" vertical="center"/>
    </xf>
    <xf numFmtId="0" fontId="24" fillId="0" borderId="63" xfId="0" applyFont="1" applyFill="1" applyBorder="1" applyAlignment="1">
      <alignment vertical="center" wrapText="1"/>
    </xf>
    <xf numFmtId="0" fontId="24" fillId="0" borderId="61" xfId="0" applyFont="1" applyFill="1" applyBorder="1" applyAlignment="1">
      <alignment vertical="center"/>
    </xf>
    <xf numFmtId="177" fontId="25" fillId="6" borderId="134" xfId="6" applyNumberFormat="1" applyFont="1" applyFill="1" applyBorder="1" applyAlignment="1">
      <alignment horizontal="right" vertical="center"/>
    </xf>
    <xf numFmtId="177" fontId="25" fillId="6" borderId="128" xfId="6" applyNumberFormat="1" applyFont="1" applyFill="1" applyBorder="1" applyAlignment="1">
      <alignment horizontal="right" vertical="center"/>
    </xf>
    <xf numFmtId="177" fontId="25" fillId="6" borderId="153" xfId="6" applyNumberFormat="1" applyFont="1" applyFill="1" applyBorder="1" applyAlignment="1">
      <alignment horizontal="right" vertical="center"/>
    </xf>
    <xf numFmtId="0" fontId="24" fillId="0" borderId="163" xfId="0" applyFont="1" applyFill="1" applyBorder="1" applyAlignment="1">
      <alignment vertical="center" wrapText="1"/>
    </xf>
    <xf numFmtId="0" fontId="24" fillId="0" borderId="126" xfId="0" applyFont="1" applyFill="1" applyBorder="1" applyAlignment="1">
      <alignment vertical="center" wrapText="1"/>
    </xf>
    <xf numFmtId="177" fontId="25" fillId="6" borderId="163" xfId="6" applyNumberFormat="1" applyFont="1" applyFill="1" applyBorder="1" applyAlignment="1">
      <alignment vertical="center"/>
    </xf>
    <xf numFmtId="177" fontId="25" fillId="6" borderId="125" xfId="6" applyNumberFormat="1" applyFont="1" applyFill="1" applyBorder="1" applyAlignment="1">
      <alignment vertical="center"/>
    </xf>
    <xf numFmtId="177" fontId="25" fillId="6" borderId="124" xfId="6" applyNumberFormat="1" applyFont="1" applyFill="1" applyBorder="1" applyAlignment="1">
      <alignment vertical="center"/>
    </xf>
    <xf numFmtId="177" fontId="25" fillId="6" borderId="202" xfId="6" applyNumberFormat="1" applyFont="1" applyFill="1" applyBorder="1" applyAlignment="1">
      <alignment vertical="center"/>
    </xf>
    <xf numFmtId="177" fontId="25" fillId="6" borderId="201" xfId="6" applyNumberFormat="1" applyFont="1" applyFill="1" applyBorder="1" applyAlignment="1">
      <alignment horizontal="right" vertical="center"/>
    </xf>
    <xf numFmtId="177" fontId="25" fillId="6" borderId="201" xfId="0" applyNumberFormat="1" applyFont="1" applyFill="1" applyBorder="1" applyAlignment="1">
      <alignment horizontal="right" vertical="center"/>
    </xf>
    <xf numFmtId="177" fontId="25" fillId="6" borderId="155" xfId="0" applyNumberFormat="1" applyFont="1" applyFill="1" applyBorder="1" applyAlignment="1">
      <alignment horizontal="right" vertical="center"/>
    </xf>
    <xf numFmtId="38" fontId="24" fillId="0" borderId="63" xfId="6" applyFont="1" applyFill="1" applyBorder="1" applyAlignment="1">
      <alignment vertical="center" wrapText="1"/>
    </xf>
    <xf numFmtId="38" fontId="24" fillId="0" borderId="61" xfId="6" applyFont="1" applyFill="1" applyBorder="1" applyAlignment="1">
      <alignment vertical="center" wrapText="1"/>
    </xf>
    <xf numFmtId="177" fontId="25" fillId="0" borderId="134" xfId="6" applyNumberFormat="1" applyFont="1" applyFill="1" applyBorder="1" applyAlignment="1">
      <alignment horizontal="right" vertical="center"/>
    </xf>
    <xf numFmtId="177" fontId="25" fillId="0" borderId="128" xfId="6" applyNumberFormat="1" applyFont="1" applyFill="1" applyBorder="1" applyAlignment="1">
      <alignment horizontal="right" vertical="center"/>
    </xf>
    <xf numFmtId="177" fontId="25" fillId="0" borderId="153" xfId="6" applyNumberFormat="1" applyFont="1" applyFill="1" applyBorder="1" applyAlignment="1">
      <alignment horizontal="right" vertical="center"/>
    </xf>
    <xf numFmtId="177" fontId="25" fillId="0" borderId="243" xfId="6" applyNumberFormat="1" applyFont="1" applyFill="1" applyBorder="1" applyAlignment="1">
      <alignment horizontal="right" vertical="center"/>
    </xf>
    <xf numFmtId="177" fontId="25" fillId="6" borderId="153" xfId="0" applyNumberFormat="1" applyFont="1" applyFill="1" applyBorder="1" applyAlignment="1">
      <alignment horizontal="right" vertical="center"/>
    </xf>
    <xf numFmtId="177" fontId="25" fillId="6" borderId="243" xfId="6" applyNumberFormat="1" applyFont="1" applyFill="1" applyBorder="1" applyAlignment="1">
      <alignment horizontal="right" vertical="center"/>
    </xf>
    <xf numFmtId="177" fontId="25" fillId="0" borderId="128" xfId="6" applyNumberFormat="1" applyFont="1" applyFill="1" applyBorder="1" applyAlignment="1">
      <alignment vertical="center"/>
    </xf>
    <xf numFmtId="177" fontId="25" fillId="0" borderId="243" xfId="6" applyNumberFormat="1" applyFont="1" applyFill="1" applyBorder="1" applyAlignment="1">
      <alignment vertical="center"/>
    </xf>
    <xf numFmtId="177" fontId="25" fillId="6" borderId="124" xfId="6" applyNumberFormat="1" applyFont="1" applyFill="1" applyBorder="1" applyAlignment="1">
      <alignment horizontal="right" vertical="center"/>
    </xf>
    <xf numFmtId="177" fontId="25" fillId="6" borderId="202" xfId="6" applyNumberFormat="1" applyFont="1" applyFill="1" applyBorder="1" applyAlignment="1">
      <alignment horizontal="right" vertical="center"/>
    </xf>
    <xf numFmtId="177" fontId="25" fillId="0" borderId="201" xfId="0" applyNumberFormat="1" applyFont="1" applyFill="1" applyBorder="1" applyAlignment="1">
      <alignment horizontal="right" vertical="center"/>
    </xf>
    <xf numFmtId="177" fontId="25" fillId="0" borderId="251" xfId="0" applyNumberFormat="1" applyFont="1" applyFill="1" applyBorder="1" applyAlignment="1">
      <alignment horizontal="right" vertical="center"/>
    </xf>
    <xf numFmtId="177" fontId="25" fillId="6" borderId="155" xfId="6" applyNumberFormat="1" applyFont="1" applyFill="1" applyBorder="1" applyAlignment="1">
      <alignment horizontal="right" vertical="center"/>
    </xf>
    <xf numFmtId="177" fontId="25" fillId="0" borderId="207" xfId="6" applyNumberFormat="1" applyFont="1" applyFill="1" applyBorder="1" applyAlignment="1">
      <alignment vertical="center"/>
    </xf>
    <xf numFmtId="177" fontId="25" fillId="0" borderId="88" xfId="6" applyNumberFormat="1" applyFont="1" applyFill="1" applyBorder="1" applyAlignment="1">
      <alignment vertical="center"/>
    </xf>
    <xf numFmtId="177" fontId="25" fillId="0" borderId="235" xfId="6" applyNumberFormat="1" applyFont="1" applyFill="1" applyBorder="1" applyAlignment="1">
      <alignment vertical="center"/>
    </xf>
    <xf numFmtId="177" fontId="25" fillId="0" borderId="155" xfId="0" applyNumberFormat="1" applyFont="1" applyFill="1" applyBorder="1" applyAlignment="1">
      <alignment horizontal="right" vertical="center"/>
    </xf>
    <xf numFmtId="177" fontId="25" fillId="0" borderId="160" xfId="0" applyNumberFormat="1" applyFont="1" applyFill="1" applyBorder="1" applyAlignment="1">
      <alignment horizontal="right" vertical="center"/>
    </xf>
    <xf numFmtId="177" fontId="25" fillId="6" borderId="133" xfId="6" applyNumberFormat="1" applyFont="1" applyFill="1" applyBorder="1" applyAlignment="1">
      <alignment horizontal="right" vertical="center"/>
    </xf>
    <xf numFmtId="177" fontId="25" fillId="6" borderId="204" xfId="6" applyNumberFormat="1" applyFont="1" applyFill="1" applyBorder="1" applyAlignment="1">
      <alignment horizontal="right" vertical="center"/>
    </xf>
    <xf numFmtId="177" fontId="25" fillId="6" borderId="236" xfId="6" applyNumberFormat="1" applyFont="1" applyFill="1" applyBorder="1" applyAlignment="1">
      <alignment horizontal="right" vertical="center"/>
    </xf>
    <xf numFmtId="177" fontId="25" fillId="6" borderId="237" xfId="6" applyNumberFormat="1" applyFont="1" applyFill="1" applyBorder="1" applyAlignment="1">
      <alignment horizontal="right" vertical="center"/>
    </xf>
    <xf numFmtId="177" fontId="25" fillId="0" borderId="128" xfId="6" applyNumberFormat="1" applyFont="1" applyFill="1" applyBorder="1" applyAlignment="1">
      <alignment horizontal="center" vertical="center"/>
    </xf>
    <xf numFmtId="177" fontId="25" fillId="0" borderId="61" xfId="6" applyNumberFormat="1" applyFont="1" applyFill="1" applyBorder="1" applyAlignment="1">
      <alignment horizontal="center" vertical="center"/>
    </xf>
    <xf numFmtId="177" fontId="25" fillId="0" borderId="244" xfId="6" applyNumberFormat="1" applyFont="1" applyFill="1" applyBorder="1" applyAlignment="1">
      <alignment horizontal="center" vertical="center"/>
    </xf>
    <xf numFmtId="177" fontId="25" fillId="0" borderId="164" xfId="6" applyNumberFormat="1" applyFont="1" applyFill="1" applyBorder="1" applyAlignment="1">
      <alignment horizontal="center" vertical="center"/>
    </xf>
    <xf numFmtId="177" fontId="25" fillId="6" borderId="260" xfId="6" applyNumberFormat="1" applyFont="1" applyFill="1" applyBorder="1" applyAlignment="1">
      <alignment horizontal="center" vertical="center"/>
    </xf>
    <xf numFmtId="177" fontId="25" fillId="6" borderId="261" xfId="6" applyNumberFormat="1" applyFont="1" applyFill="1" applyBorder="1" applyAlignment="1">
      <alignment horizontal="center" vertical="center"/>
    </xf>
    <xf numFmtId="177" fontId="25" fillId="0" borderId="248" xfId="6" applyNumberFormat="1" applyFont="1" applyFill="1" applyBorder="1" applyAlignment="1">
      <alignment horizontal="right" vertical="center"/>
    </xf>
    <xf numFmtId="177" fontId="25" fillId="0" borderId="249" xfId="6" applyNumberFormat="1" applyFont="1" applyFill="1" applyBorder="1" applyAlignment="1">
      <alignment horizontal="right" vertical="center"/>
    </xf>
    <xf numFmtId="177" fontId="25" fillId="0" borderId="250" xfId="6" applyNumberFormat="1" applyFont="1" applyFill="1" applyBorder="1" applyAlignment="1">
      <alignment horizontal="right" vertical="center"/>
    </xf>
    <xf numFmtId="177" fontId="24" fillId="0" borderId="265" xfId="6" applyNumberFormat="1" applyFont="1" applyFill="1" applyBorder="1" applyAlignment="1">
      <alignment horizontal="left" vertical="center"/>
    </xf>
    <xf numFmtId="177" fontId="24" fillId="0" borderId="266" xfId="6" applyNumberFormat="1" applyFont="1" applyFill="1" applyBorder="1" applyAlignment="1">
      <alignment horizontal="left" vertical="center"/>
    </xf>
    <xf numFmtId="177" fontId="25" fillId="0" borderId="209" xfId="0" applyNumberFormat="1" applyFont="1" applyFill="1" applyBorder="1" applyAlignment="1">
      <alignment horizontal="right" vertical="center"/>
    </xf>
    <xf numFmtId="177" fontId="25" fillId="0" borderId="156" xfId="0" applyNumberFormat="1" applyFont="1" applyFill="1" applyBorder="1" applyAlignment="1">
      <alignment horizontal="right" vertical="center"/>
    </xf>
    <xf numFmtId="177" fontId="24" fillId="0" borderId="264" xfId="0" applyNumberFormat="1" applyFont="1" applyFill="1" applyBorder="1" applyAlignment="1">
      <alignment horizontal="left" vertical="center"/>
    </xf>
    <xf numFmtId="177" fontId="24" fillId="0" borderId="242" xfId="0" applyNumberFormat="1" applyFont="1" applyFill="1" applyBorder="1" applyAlignment="1">
      <alignment horizontal="left" vertical="center"/>
    </xf>
    <xf numFmtId="177" fontId="25" fillId="0" borderId="210" xfId="6" applyNumberFormat="1" applyFont="1" applyFill="1" applyBorder="1" applyAlignment="1">
      <alignment horizontal="right" vertical="center"/>
    </xf>
    <xf numFmtId="177" fontId="25" fillId="0" borderId="161" xfId="6" applyNumberFormat="1" applyFont="1" applyFill="1" applyBorder="1" applyAlignment="1">
      <alignment horizontal="right" vertical="center"/>
    </xf>
    <xf numFmtId="38" fontId="24" fillId="0" borderId="15" xfId="6" applyFont="1" applyFill="1" applyBorder="1" applyAlignment="1">
      <alignment horizontal="center" vertical="center"/>
    </xf>
    <xf numFmtId="38" fontId="24" fillId="0" borderId="80" xfId="6" applyFont="1" applyFill="1" applyBorder="1" applyAlignment="1">
      <alignment horizontal="center" vertical="center"/>
    </xf>
    <xf numFmtId="38" fontId="24" fillId="0" borderId="116" xfId="6" applyFont="1" applyFill="1" applyBorder="1" applyAlignment="1">
      <alignment horizontal="center" vertical="center"/>
    </xf>
    <xf numFmtId="0" fontId="24" fillId="0" borderId="58" xfId="0" applyFont="1" applyFill="1" applyBorder="1" applyAlignment="1">
      <alignment vertical="center" wrapText="1"/>
    </xf>
    <xf numFmtId="0" fontId="24" fillId="0" borderId="57" xfId="0" applyFont="1" applyFill="1" applyBorder="1" applyAlignment="1">
      <alignment vertical="center" wrapText="1"/>
    </xf>
    <xf numFmtId="177" fontId="25" fillId="0" borderId="87" xfId="6" applyNumberFormat="1" applyFont="1" applyFill="1" applyBorder="1" applyAlignment="1">
      <alignment vertical="center"/>
    </xf>
    <xf numFmtId="177" fontId="25" fillId="0" borderId="252" xfId="6" applyNumberFormat="1" applyFont="1" applyFill="1" applyBorder="1" applyAlignment="1">
      <alignment vertical="center"/>
    </xf>
    <xf numFmtId="38" fontId="24" fillId="0" borderId="87" xfId="6" applyFont="1" applyFill="1" applyBorder="1" applyAlignment="1">
      <alignment horizontal="left" vertical="center" wrapText="1"/>
    </xf>
    <xf numFmtId="38" fontId="24" fillId="0" borderId="88" xfId="6" applyFont="1" applyFill="1" applyBorder="1" applyAlignment="1">
      <alignment horizontal="left" vertical="center" wrapText="1"/>
    </xf>
    <xf numFmtId="38" fontId="24" fillId="0" borderId="74" xfId="6" applyFont="1" applyFill="1" applyBorder="1" applyAlignment="1">
      <alignment horizontal="center" vertical="center"/>
    </xf>
    <xf numFmtId="177" fontId="24" fillId="0" borderId="268" xfId="0" applyNumberFormat="1" applyFont="1" applyFill="1" applyBorder="1" applyAlignment="1">
      <alignment horizontal="left" vertical="center"/>
    </xf>
    <xf numFmtId="177" fontId="24" fillId="0" borderId="39" xfId="0" applyNumberFormat="1" applyFont="1" applyFill="1" applyBorder="1" applyAlignment="1">
      <alignment horizontal="left" vertical="center"/>
    </xf>
    <xf numFmtId="177" fontId="25" fillId="6" borderId="262" xfId="6" applyNumberFormat="1" applyFont="1" applyFill="1" applyBorder="1" applyAlignment="1">
      <alignment horizontal="right" vertical="center"/>
    </xf>
    <xf numFmtId="177" fontId="25" fillId="6" borderId="263" xfId="6" applyNumberFormat="1" applyFont="1" applyFill="1" applyBorder="1" applyAlignment="1">
      <alignment horizontal="right" vertical="center"/>
    </xf>
    <xf numFmtId="177" fontId="24" fillId="0" borderId="267" xfId="0" applyNumberFormat="1" applyFont="1" applyFill="1" applyBorder="1" applyAlignment="1">
      <alignment horizontal="left" vertical="center"/>
    </xf>
    <xf numFmtId="177" fontId="24" fillId="0" borderId="22" xfId="0" applyNumberFormat="1" applyFont="1" applyFill="1" applyBorder="1" applyAlignment="1">
      <alignment horizontal="left" vertical="center"/>
    </xf>
    <xf numFmtId="177" fontId="25" fillId="0" borderId="133" xfId="6" applyNumberFormat="1" applyFont="1" applyFill="1" applyBorder="1" applyAlignment="1">
      <alignment horizontal="right" vertical="center"/>
    </xf>
    <xf numFmtId="177" fontId="25" fillId="0" borderId="204" xfId="6" applyNumberFormat="1" applyFont="1" applyFill="1" applyBorder="1" applyAlignment="1">
      <alignment horizontal="right" vertical="center"/>
    </xf>
    <xf numFmtId="177" fontId="25" fillId="0" borderId="155" xfId="6" applyNumberFormat="1" applyFont="1" applyFill="1" applyBorder="1" applyAlignment="1">
      <alignment horizontal="right" vertical="center"/>
    </xf>
    <xf numFmtId="38" fontId="24" fillId="0" borderId="50" xfId="6" applyFont="1" applyFill="1" applyBorder="1" applyAlignment="1">
      <alignment horizontal="center" vertical="center"/>
    </xf>
    <xf numFmtId="177" fontId="25" fillId="0" borderId="201" xfId="6" applyNumberFormat="1" applyFont="1" applyFill="1" applyBorder="1" applyAlignment="1">
      <alignment horizontal="right" vertical="center"/>
    </xf>
    <xf numFmtId="177" fontId="25" fillId="0" borderId="124" xfId="6" applyNumberFormat="1" applyFont="1" applyFill="1" applyBorder="1" applyAlignment="1">
      <alignment horizontal="right" vertical="center"/>
    </xf>
    <xf numFmtId="177" fontId="25" fillId="0" borderId="200" xfId="6" applyNumberFormat="1" applyFont="1" applyFill="1" applyBorder="1" applyAlignment="1">
      <alignment horizontal="right" vertical="center"/>
    </xf>
    <xf numFmtId="177" fontId="25" fillId="0" borderId="153" xfId="0" applyNumberFormat="1" applyFont="1" applyFill="1" applyBorder="1" applyAlignment="1">
      <alignment horizontal="right" vertical="center"/>
    </xf>
    <xf numFmtId="177" fontId="25" fillId="0" borderId="260" xfId="6" applyNumberFormat="1" applyFont="1" applyFill="1" applyBorder="1" applyAlignment="1">
      <alignment vertical="center"/>
    </xf>
    <xf numFmtId="177" fontId="25" fillId="0" borderId="261" xfId="6" applyNumberFormat="1" applyFont="1" applyFill="1" applyBorder="1" applyAlignment="1">
      <alignment vertical="center"/>
    </xf>
    <xf numFmtId="177" fontId="25" fillId="6" borderId="269" xfId="6" applyNumberFormat="1" applyFont="1" applyFill="1" applyBorder="1" applyAlignment="1">
      <alignment horizontal="right" vertical="center"/>
    </xf>
    <xf numFmtId="177" fontId="25" fillId="6" borderId="270" xfId="6" applyNumberFormat="1" applyFont="1" applyFill="1" applyBorder="1" applyAlignment="1">
      <alignment horizontal="right" vertical="center"/>
    </xf>
    <xf numFmtId="38" fontId="24" fillId="0" borderId="90" xfId="6" applyFont="1" applyFill="1" applyBorder="1" applyAlignment="1">
      <alignment horizontal="center" vertical="center"/>
    </xf>
    <xf numFmtId="177" fontId="25" fillId="0" borderId="202" xfId="6" applyNumberFormat="1" applyFont="1" applyFill="1" applyBorder="1" applyAlignment="1">
      <alignment horizontal="right" vertical="center"/>
    </xf>
    <xf numFmtId="177" fontId="25" fillId="0" borderId="205" xfId="0" applyNumberFormat="1" applyFont="1" applyFill="1" applyBorder="1" applyAlignment="1">
      <alignment horizontal="right" vertical="center"/>
    </xf>
    <xf numFmtId="177" fontId="25" fillId="0" borderId="203" xfId="0" applyNumberFormat="1" applyFont="1" applyFill="1" applyBorder="1" applyAlignment="1">
      <alignment horizontal="right" vertical="center"/>
    </xf>
    <xf numFmtId="177" fontId="25" fillId="0" borderId="134" xfId="0" applyNumberFormat="1" applyFont="1" applyFill="1" applyBorder="1" applyAlignment="1">
      <alignment horizontal="right" vertical="center"/>
    </xf>
    <xf numFmtId="38" fontId="59" fillId="0" borderId="0" xfId="6" applyFont="1" applyBorder="1" applyAlignment="1">
      <alignment horizontal="center" vertical="center"/>
    </xf>
    <xf numFmtId="38" fontId="58" fillId="0" borderId="0" xfId="6" applyFont="1" applyFill="1" applyBorder="1" applyAlignment="1">
      <alignment horizontal="center" vertical="center"/>
    </xf>
    <xf numFmtId="177" fontId="25" fillId="0" borderId="254" xfId="6" applyNumberFormat="1" applyFont="1" applyFill="1" applyBorder="1" applyAlignment="1">
      <alignment horizontal="right" vertical="center"/>
    </xf>
    <xf numFmtId="177" fontId="25" fillId="0" borderId="256" xfId="6" applyNumberFormat="1" applyFont="1" applyFill="1" applyBorder="1" applyAlignment="1">
      <alignment horizontal="right" vertical="center"/>
    </xf>
    <xf numFmtId="177" fontId="25" fillId="0" borderId="255" xfId="0" applyNumberFormat="1" applyFont="1" applyFill="1" applyBorder="1" applyAlignment="1">
      <alignment horizontal="right" vertical="center"/>
    </xf>
    <xf numFmtId="177" fontId="25" fillId="0" borderId="255" xfId="6" applyNumberFormat="1" applyFont="1" applyFill="1" applyBorder="1" applyAlignment="1">
      <alignment horizontal="right" vertical="center"/>
    </xf>
    <xf numFmtId="177" fontId="25" fillId="0" borderId="257" xfId="6" applyNumberFormat="1" applyFont="1" applyFill="1" applyBorder="1" applyAlignment="1">
      <alignment horizontal="right" vertical="center"/>
    </xf>
    <xf numFmtId="177" fontId="25" fillId="0" borderId="258" xfId="6" applyNumberFormat="1" applyFont="1" applyFill="1" applyBorder="1" applyAlignment="1">
      <alignment horizontal="right" vertical="center"/>
    </xf>
    <xf numFmtId="177" fontId="25" fillId="0" borderId="271" xfId="6" applyNumberFormat="1" applyFont="1" applyFill="1" applyBorder="1" applyAlignment="1">
      <alignment vertical="center"/>
    </xf>
    <xf numFmtId="177" fontId="25" fillId="0" borderId="27" xfId="6" applyNumberFormat="1" applyFont="1" applyFill="1" applyBorder="1" applyAlignment="1">
      <alignment vertical="center"/>
    </xf>
    <xf numFmtId="0" fontId="11" fillId="0" borderId="0" xfId="0" applyFont="1" applyBorder="1" applyAlignment="1">
      <alignment horizontal="center" vertical="center"/>
    </xf>
    <xf numFmtId="177" fontId="25" fillId="0" borderId="253" xfId="0" applyNumberFormat="1" applyFont="1" applyFill="1" applyBorder="1" applyAlignment="1">
      <alignment horizontal="right" vertical="center"/>
    </xf>
    <xf numFmtId="38" fontId="24" fillId="0" borderId="246" xfId="6" applyFont="1" applyFill="1" applyBorder="1" applyAlignment="1">
      <alignment horizontal="left" vertical="center" wrapText="1"/>
    </xf>
    <xf numFmtId="38" fontId="24" fillId="0" borderId="247" xfId="6" applyFont="1" applyFill="1" applyBorder="1" applyAlignment="1">
      <alignment horizontal="left" vertical="center" wrapText="1"/>
    </xf>
    <xf numFmtId="177" fontId="25" fillId="0" borderId="253" xfId="6" applyNumberFormat="1" applyFont="1" applyFill="1" applyBorder="1" applyAlignment="1">
      <alignment horizontal="right" vertical="center"/>
    </xf>
    <xf numFmtId="177" fontId="25" fillId="0" borderId="87" xfId="6" applyNumberFormat="1" applyFont="1" applyFill="1" applyBorder="1" applyAlignment="1">
      <alignment horizontal="right" vertical="center"/>
    </xf>
    <xf numFmtId="177" fontId="25" fillId="0" borderId="252" xfId="6" applyNumberFormat="1" applyFont="1" applyFill="1" applyBorder="1" applyAlignment="1">
      <alignment horizontal="right" vertical="center"/>
    </xf>
    <xf numFmtId="177" fontId="25" fillId="0" borderId="207" xfId="6" applyNumberFormat="1" applyFont="1" applyFill="1" applyBorder="1" applyAlignment="1">
      <alignment horizontal="right" vertical="center"/>
    </xf>
    <xf numFmtId="177" fontId="25" fillId="0" borderId="235" xfId="6" applyNumberFormat="1" applyFont="1" applyFill="1" applyBorder="1" applyAlignment="1">
      <alignment horizontal="right" vertical="center"/>
    </xf>
    <xf numFmtId="177" fontId="25" fillId="0" borderId="273" xfId="6" applyNumberFormat="1" applyFont="1" applyFill="1" applyBorder="1" applyAlignment="1">
      <alignment horizontal="right" vertical="center"/>
    </xf>
    <xf numFmtId="38" fontId="24" fillId="0" borderId="16" xfId="6" applyFont="1" applyFill="1" applyBorder="1" applyAlignment="1">
      <alignment horizontal="center" vertical="center" wrapText="1"/>
    </xf>
    <xf numFmtId="38" fontId="24" fillId="0" borderId="38" xfId="6" applyFont="1" applyFill="1" applyBorder="1" applyAlignment="1">
      <alignment horizontal="center" vertical="center" wrapText="1"/>
    </xf>
    <xf numFmtId="38" fontId="24" fillId="0" borderId="23" xfId="6" applyFont="1" applyFill="1" applyBorder="1" applyAlignment="1">
      <alignment horizontal="center" vertical="center" wrapText="1"/>
    </xf>
    <xf numFmtId="38" fontId="24" fillId="0" borderId="43" xfId="6" applyFont="1" applyFill="1" applyBorder="1" applyAlignment="1">
      <alignment horizontal="center" vertical="center" wrapText="1"/>
    </xf>
    <xf numFmtId="38" fontId="0" fillId="0" borderId="272" xfId="6" applyFont="1" applyFill="1" applyBorder="1" applyAlignment="1">
      <alignment horizontal="center" vertical="center" wrapText="1"/>
    </xf>
    <xf numFmtId="38" fontId="0" fillId="0" borderId="158" xfId="6" applyFont="1" applyFill="1" applyBorder="1" applyAlignment="1">
      <alignment horizontal="center" vertical="center" wrapText="1"/>
    </xf>
    <xf numFmtId="38" fontId="24" fillId="0" borderId="220" xfId="6" applyFont="1" applyFill="1" applyBorder="1" applyAlignment="1">
      <alignment horizontal="center" vertical="center" wrapText="1"/>
    </xf>
    <xf numFmtId="177" fontId="25" fillId="0" borderId="163" xfId="6" applyNumberFormat="1" applyFont="1" applyFill="1" applyBorder="1" applyAlignment="1">
      <alignment vertical="center"/>
    </xf>
    <xf numFmtId="177" fontId="25" fillId="0" borderId="125" xfId="6" applyNumberFormat="1" applyFont="1" applyFill="1" applyBorder="1" applyAlignment="1">
      <alignment vertical="center"/>
    </xf>
    <xf numFmtId="177" fontId="25" fillId="0" borderId="124" xfId="6" applyNumberFormat="1" applyFont="1" applyFill="1" applyBorder="1" applyAlignment="1">
      <alignment vertical="center"/>
    </xf>
    <xf numFmtId="177" fontId="25" fillId="0" borderId="202" xfId="6" applyNumberFormat="1" applyFont="1" applyFill="1" applyBorder="1" applyAlignment="1">
      <alignment vertical="center"/>
    </xf>
    <xf numFmtId="177" fontId="25" fillId="0" borderId="156" xfId="6" applyNumberFormat="1" applyFont="1" applyFill="1" applyBorder="1" applyAlignment="1">
      <alignment horizontal="right" vertical="center"/>
    </xf>
    <xf numFmtId="177" fontId="25" fillId="0" borderId="203" xfId="6" applyNumberFormat="1" applyFont="1" applyFill="1" applyBorder="1" applyAlignment="1">
      <alignment horizontal="right" vertical="center"/>
    </xf>
    <xf numFmtId="38" fontId="6" fillId="0" borderId="122" xfId="6" applyFont="1" applyFill="1" applyBorder="1" applyAlignment="1">
      <alignment horizontal="center" vertical="center"/>
    </xf>
    <xf numFmtId="38" fontId="6" fillId="0" borderId="42" xfId="6" applyFont="1" applyFill="1" applyBorder="1" applyAlignment="1">
      <alignment horizontal="center" vertical="center"/>
    </xf>
    <xf numFmtId="38" fontId="6" fillId="0" borderId="130" xfId="6" applyFont="1" applyFill="1" applyBorder="1" applyAlignment="1">
      <alignment horizontal="center" vertical="center"/>
    </xf>
    <xf numFmtId="38" fontId="6" fillId="0" borderId="131" xfId="6" applyFont="1" applyFill="1" applyBorder="1" applyAlignment="1">
      <alignment horizontal="center" vertical="center"/>
    </xf>
    <xf numFmtId="38" fontId="6" fillId="0" borderId="132" xfId="6" applyFont="1" applyFill="1" applyBorder="1" applyAlignment="1">
      <alignment horizontal="center" vertical="center"/>
    </xf>
    <xf numFmtId="38" fontId="6" fillId="0" borderId="92" xfId="6" applyFont="1" applyFill="1" applyBorder="1" applyAlignment="1">
      <alignment horizontal="left" vertical="center"/>
    </xf>
    <xf numFmtId="38" fontId="6" fillId="0" borderId="152" xfId="6" applyFont="1" applyFill="1" applyBorder="1" applyAlignment="1">
      <alignment horizontal="left" vertical="center"/>
    </xf>
    <xf numFmtId="38" fontId="6" fillId="0" borderId="33" xfId="6" applyFont="1" applyFill="1" applyBorder="1" applyAlignment="1">
      <alignment horizontal="left" vertical="center"/>
    </xf>
    <xf numFmtId="38" fontId="6" fillId="0" borderId="36" xfId="6" applyFont="1" applyFill="1" applyBorder="1" applyAlignment="1">
      <alignment horizontal="left" vertical="center"/>
    </xf>
    <xf numFmtId="38" fontId="6" fillId="0" borderId="151" xfId="6" applyFont="1" applyFill="1" applyBorder="1" applyAlignment="1">
      <alignment horizontal="left" vertical="center" shrinkToFit="1"/>
    </xf>
    <xf numFmtId="38" fontId="6" fillId="0" borderId="92" xfId="6" applyFont="1" applyFill="1" applyBorder="1" applyAlignment="1">
      <alignment horizontal="left" vertical="center" shrinkToFit="1"/>
    </xf>
    <xf numFmtId="38" fontId="6" fillId="0" borderId="29" xfId="6" applyFont="1" applyFill="1" applyBorder="1" applyAlignment="1">
      <alignment horizontal="left" vertical="center" shrinkToFit="1"/>
    </xf>
    <xf numFmtId="38" fontId="6" fillId="0" borderId="35" xfId="6" applyFont="1" applyFill="1" applyBorder="1" applyAlignment="1">
      <alignment horizontal="left" vertical="center" shrinkToFit="1"/>
    </xf>
    <xf numFmtId="38" fontId="6" fillId="0" borderId="33" xfId="6" applyFont="1" applyFill="1" applyBorder="1" applyAlignment="1">
      <alignment horizontal="left" vertical="center" shrinkToFit="1"/>
    </xf>
    <xf numFmtId="38" fontId="6" fillId="0" borderId="28" xfId="6" applyFont="1" applyFill="1" applyBorder="1" applyAlignment="1">
      <alignment horizontal="left" vertical="center" shrinkToFit="1"/>
    </xf>
    <xf numFmtId="38" fontId="6" fillId="0" borderId="107" xfId="6" applyFont="1" applyFill="1" applyBorder="1" applyAlignment="1">
      <alignment horizontal="left" vertical="center"/>
    </xf>
    <xf numFmtId="38" fontId="6" fillId="0" borderId="48" xfId="6" applyFont="1" applyFill="1" applyBorder="1" applyAlignment="1">
      <alignment horizontal="left" vertical="center"/>
    </xf>
    <xf numFmtId="38" fontId="6" fillId="0" borderId="97" xfId="6" applyFont="1" applyFill="1" applyBorder="1" applyAlignment="1">
      <alignment horizontal="left" vertical="center"/>
    </xf>
    <xf numFmtId="38" fontId="6" fillId="0" borderId="99" xfId="6" applyFont="1" applyFill="1" applyBorder="1" applyAlignment="1">
      <alignment horizontal="center" vertical="center" wrapText="1"/>
    </xf>
    <xf numFmtId="38" fontId="6" fillId="0" borderId="47" xfId="6" applyFont="1" applyFill="1" applyBorder="1" applyAlignment="1">
      <alignment horizontal="center" vertical="center" wrapText="1"/>
    </xf>
    <xf numFmtId="38" fontId="6" fillId="0" borderId="7" xfId="6" applyFont="1" applyFill="1" applyBorder="1" applyAlignment="1">
      <alignment horizontal="center" vertical="center" wrapText="1"/>
    </xf>
    <xf numFmtId="38" fontId="6" fillId="0" borderId="9" xfId="6" applyFont="1" applyFill="1" applyBorder="1" applyAlignment="1">
      <alignment horizontal="center" vertical="center" wrapText="1"/>
    </xf>
    <xf numFmtId="38" fontId="6" fillId="0" borderId="30" xfId="6" applyFont="1" applyFill="1" applyBorder="1" applyAlignment="1">
      <alignment horizontal="center" vertical="center" wrapText="1"/>
    </xf>
    <xf numFmtId="38" fontId="6" fillId="0" borderId="23" xfId="6" applyFont="1" applyFill="1" applyBorder="1" applyAlignment="1">
      <alignment horizontal="center" vertical="center" wrapText="1"/>
    </xf>
    <xf numFmtId="38" fontId="76" fillId="0" borderId="107" xfId="6" applyFont="1" applyFill="1" applyBorder="1" applyAlignment="1">
      <alignment horizontal="left" vertical="center" shrinkToFit="1"/>
    </xf>
    <xf numFmtId="38" fontId="76" fillId="0" borderId="48" xfId="6" applyFont="1" applyFill="1" applyBorder="1" applyAlignment="1">
      <alignment horizontal="left" vertical="center" shrinkToFit="1"/>
    </xf>
    <xf numFmtId="38" fontId="76" fillId="0" borderId="97" xfId="6" applyFont="1" applyFill="1" applyBorder="1" applyAlignment="1">
      <alignment horizontal="left" vertical="center" shrinkToFit="1"/>
    </xf>
    <xf numFmtId="181" fontId="76" fillId="0" borderId="71" xfId="6" applyNumberFormat="1" applyFont="1" applyFill="1" applyBorder="1" applyAlignment="1">
      <alignment vertical="center"/>
    </xf>
    <xf numFmtId="181" fontId="76" fillId="0" borderId="108" xfId="6" applyNumberFormat="1" applyFont="1" applyFill="1" applyBorder="1" applyAlignment="1">
      <alignment vertical="center"/>
    </xf>
    <xf numFmtId="181" fontId="76" fillId="0" borderId="81" xfId="6" applyNumberFormat="1" applyFont="1" applyFill="1" applyBorder="1" applyAlignment="1">
      <alignment vertical="center"/>
    </xf>
    <xf numFmtId="181" fontId="76" fillId="0" borderId="36" xfId="6" applyNumberFormat="1" applyFont="1" applyFill="1" applyBorder="1" applyAlignment="1">
      <alignment vertical="center"/>
    </xf>
    <xf numFmtId="0" fontId="6" fillId="0" borderId="99"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38" fontId="6" fillId="0" borderId="10" xfId="6" applyFont="1" applyFill="1" applyBorder="1" applyAlignment="1">
      <alignment horizontal="center" vertical="center"/>
    </xf>
    <xf numFmtId="38" fontId="6" fillId="0" borderId="11" xfId="6" applyFont="1" applyFill="1" applyBorder="1" applyAlignment="1">
      <alignment horizontal="center" vertical="center"/>
    </xf>
    <xf numFmtId="38" fontId="6" fillId="0" borderId="47" xfId="6" applyFont="1" applyFill="1" applyBorder="1" applyAlignment="1">
      <alignment horizontal="center" vertical="center"/>
    </xf>
    <xf numFmtId="38" fontId="6" fillId="0" borderId="32" xfId="6" applyFont="1" applyFill="1" applyBorder="1" applyAlignment="1">
      <alignment horizontal="center" vertical="center"/>
    </xf>
    <xf numFmtId="38" fontId="6" fillId="0" borderId="8" xfId="6" applyFont="1" applyFill="1" applyBorder="1" applyAlignment="1">
      <alignment horizontal="center" vertical="center"/>
    </xf>
    <xf numFmtId="38" fontId="6" fillId="0" borderId="9" xfId="6" applyFont="1" applyFill="1" applyBorder="1" applyAlignment="1">
      <alignment horizontal="center" vertical="center"/>
    </xf>
    <xf numFmtId="0" fontId="11" fillId="0" borderId="0" xfId="0" applyFont="1" applyFill="1" applyBorder="1" applyAlignment="1">
      <alignment horizontal="center" vertical="center"/>
    </xf>
    <xf numFmtId="38" fontId="59" fillId="0" borderId="0" xfId="6" applyFont="1" applyFill="1" applyBorder="1" applyAlignment="1">
      <alignment horizontal="center" vertical="center"/>
    </xf>
    <xf numFmtId="182" fontId="76" fillId="6" borderId="81" xfId="6" applyNumberFormat="1" applyFont="1" applyFill="1" applyBorder="1" applyAlignment="1">
      <alignment vertical="center"/>
    </xf>
    <xf numFmtId="182" fontId="76" fillId="6" borderId="36" xfId="6" applyNumberFormat="1" applyFont="1" applyFill="1" applyBorder="1" applyAlignment="1">
      <alignment vertical="center"/>
    </xf>
    <xf numFmtId="181" fontId="76" fillId="6" borderId="81" xfId="6" applyNumberFormat="1" applyFont="1" applyFill="1" applyBorder="1" applyAlignment="1">
      <alignment vertical="center"/>
    </xf>
    <xf numFmtId="181" fontId="76" fillId="6" borderId="36" xfId="6" applyNumberFormat="1" applyFont="1" applyFill="1" applyBorder="1" applyAlignment="1">
      <alignment vertical="center"/>
    </xf>
    <xf numFmtId="181" fontId="76" fillId="0" borderId="91" xfId="6" applyNumberFormat="1" applyFont="1" applyFill="1" applyBorder="1" applyAlignment="1">
      <alignment vertical="center"/>
    </xf>
    <xf numFmtId="181" fontId="76" fillId="0" borderId="152" xfId="6" applyNumberFormat="1" applyFont="1" applyFill="1" applyBorder="1" applyAlignment="1">
      <alignment vertical="center"/>
    </xf>
    <xf numFmtId="38" fontId="76" fillId="0" borderId="35" xfId="6" applyFont="1" applyFill="1" applyBorder="1" applyAlignment="1">
      <alignment horizontal="left" vertical="center" shrinkToFit="1"/>
    </xf>
    <xf numFmtId="38" fontId="76" fillId="0" borderId="33" xfId="6" applyFont="1" applyFill="1" applyBorder="1" applyAlignment="1">
      <alignment horizontal="left" vertical="center" shrinkToFit="1"/>
    </xf>
    <xf numFmtId="38" fontId="76" fillId="0" borderId="28" xfId="6" applyFont="1" applyFill="1" applyBorder="1" applyAlignment="1">
      <alignment horizontal="left" vertical="center" shrinkToFit="1"/>
    </xf>
    <xf numFmtId="38" fontId="76" fillId="0" borderId="151" xfId="6" applyFont="1" applyFill="1" applyBorder="1" applyAlignment="1">
      <alignment horizontal="left" vertical="center" shrinkToFit="1"/>
    </xf>
    <xf numFmtId="38" fontId="76" fillId="0" borderId="92" xfId="6" applyFont="1" applyFill="1" applyBorder="1" applyAlignment="1">
      <alignment horizontal="left" vertical="center" shrinkToFit="1"/>
    </xf>
    <xf numFmtId="38" fontId="76" fillId="0" borderId="29" xfId="6" applyFont="1" applyFill="1" applyBorder="1" applyAlignment="1">
      <alignment horizontal="left" vertical="center" shrinkToFit="1"/>
    </xf>
    <xf numFmtId="0" fontId="6" fillId="0" borderId="0" xfId="0" applyFont="1" applyAlignment="1">
      <alignment horizontal="center"/>
    </xf>
    <xf numFmtId="38" fontId="15" fillId="0" borderId="81" xfId="7" applyFont="1" applyBorder="1" applyAlignment="1">
      <alignment horizontal="center" vertical="center"/>
    </xf>
    <xf numFmtId="38" fontId="15" fillId="0" borderId="28" xfId="7" applyFont="1" applyBorder="1" applyAlignment="1">
      <alignment horizontal="center" vertical="center"/>
    </xf>
    <xf numFmtId="38" fontId="15" fillId="0" borderId="33" xfId="7" applyFont="1" applyBorder="1" applyAlignment="1">
      <alignment horizontal="center" vertical="center"/>
    </xf>
    <xf numFmtId="38" fontId="30" fillId="0" borderId="5" xfId="7" applyFont="1" applyBorder="1" applyAlignment="1">
      <alignment horizontal="center" vertical="center"/>
    </xf>
    <xf numFmtId="38" fontId="32" fillId="0" borderId="5" xfId="7" applyFont="1" applyBorder="1" applyAlignment="1">
      <alignment horizontal="center"/>
    </xf>
    <xf numFmtId="38" fontId="15" fillId="0" borderId="5" xfId="7" applyFont="1" applyBorder="1" applyAlignment="1">
      <alignment horizontal="center" vertical="center"/>
    </xf>
    <xf numFmtId="38" fontId="15" fillId="0" borderId="16" xfId="7" applyFont="1" applyBorder="1" applyAlignment="1">
      <alignment horizontal="center" vertical="center"/>
    </xf>
    <xf numFmtId="38" fontId="15" fillId="0" borderId="23" xfId="7" applyFont="1" applyBorder="1" applyAlignment="1">
      <alignment horizontal="center" vertical="center"/>
    </xf>
    <xf numFmtId="38" fontId="15" fillId="0" borderId="0" xfId="7" applyFont="1" applyAlignment="1">
      <alignment horizontal="center" vertical="top"/>
    </xf>
    <xf numFmtId="38" fontId="15" fillId="0" borderId="0" xfId="7" applyFont="1" applyAlignment="1">
      <alignment horizontal="left" vertical="top" wrapText="1"/>
    </xf>
    <xf numFmtId="0" fontId="6" fillId="0" borderId="0" xfId="0" applyFont="1" applyBorder="1" applyAlignment="1">
      <alignment horizontal="center"/>
    </xf>
    <xf numFmtId="38" fontId="33" fillId="0" borderId="81" xfId="7" applyFont="1" applyBorder="1" applyAlignment="1">
      <alignment horizontal="center" vertical="center"/>
    </xf>
    <xf numFmtId="38" fontId="33" fillId="0" borderId="28" xfId="7" applyFont="1" applyBorder="1" applyAlignment="1">
      <alignment horizontal="center" vertical="center"/>
    </xf>
    <xf numFmtId="38" fontId="35" fillId="0" borderId="81" xfId="7" applyFont="1" applyBorder="1" applyAlignment="1">
      <alignment horizontal="center" wrapText="1"/>
    </xf>
    <xf numFmtId="38" fontId="35" fillId="0" borderId="28" xfId="7" applyFont="1" applyBorder="1" applyAlignment="1">
      <alignment horizontal="center" wrapText="1"/>
    </xf>
    <xf numFmtId="38" fontId="30" fillId="0" borderId="45" xfId="7" applyFont="1" applyBorder="1" applyAlignment="1">
      <alignment horizontal="center" vertical="center"/>
    </xf>
    <xf numFmtId="38" fontId="30" fillId="0" borderId="50" xfId="7" applyFont="1" applyBorder="1" applyAlignment="1">
      <alignment horizontal="center" vertical="center"/>
    </xf>
    <xf numFmtId="38" fontId="30" fillId="0" borderId="101" xfId="7" applyFont="1" applyBorder="1" applyAlignment="1">
      <alignment horizontal="center" vertical="center"/>
    </xf>
    <xf numFmtId="38" fontId="30" fillId="0" borderId="140" xfId="7" applyFont="1" applyBorder="1" applyAlignment="1">
      <alignment horizontal="center" vertical="center"/>
    </xf>
    <xf numFmtId="38" fontId="15" fillId="0" borderId="0" xfId="7" applyFont="1" applyAlignment="1">
      <alignment horizontal="center" vertical="center"/>
    </xf>
    <xf numFmtId="0" fontId="38" fillId="0" borderId="119" xfId="0" applyFont="1" applyFill="1" applyBorder="1" applyAlignment="1">
      <alignment horizontal="center" vertical="center" wrapText="1"/>
    </xf>
    <xf numFmtId="0" fontId="38" fillId="0" borderId="162" xfId="0" applyFont="1" applyFill="1" applyBorder="1" applyAlignment="1">
      <alignment horizontal="center" vertical="center" wrapText="1"/>
    </xf>
    <xf numFmtId="0" fontId="38" fillId="0" borderId="113" xfId="0" applyFont="1" applyFill="1" applyBorder="1" applyAlignment="1">
      <alignment horizontal="center" vertical="center" wrapText="1"/>
    </xf>
    <xf numFmtId="0" fontId="0" fillId="6" borderId="183" xfId="0" applyFont="1" applyFill="1" applyBorder="1" applyAlignment="1">
      <alignment horizontal="center" vertical="center" wrapText="1"/>
    </xf>
    <xf numFmtId="0" fontId="0" fillId="6" borderId="187" xfId="0" applyFont="1" applyFill="1" applyBorder="1" applyAlignment="1">
      <alignment horizontal="center" vertical="center" wrapText="1"/>
    </xf>
    <xf numFmtId="0" fontId="0" fillId="6" borderId="190" xfId="0" applyFont="1" applyFill="1" applyBorder="1" applyAlignment="1">
      <alignment horizontal="center" vertical="center" wrapText="1"/>
    </xf>
    <xf numFmtId="0" fontId="0" fillId="6" borderId="1"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3" xfId="0" applyFont="1" applyFill="1" applyBorder="1" applyAlignment="1">
      <alignment horizontal="left" vertical="top" wrapText="1"/>
    </xf>
    <xf numFmtId="0" fontId="0" fillId="0" borderId="184" xfId="0" applyFont="1" applyFill="1" applyBorder="1" applyAlignment="1">
      <alignment horizontal="center" vertical="center" wrapText="1"/>
    </xf>
    <xf numFmtId="0" fontId="0" fillId="0" borderId="188" xfId="0" applyFont="1" applyFill="1" applyBorder="1" applyAlignment="1">
      <alignment horizontal="center" vertical="center" wrapText="1"/>
    </xf>
    <xf numFmtId="0" fontId="0" fillId="0" borderId="18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6" borderId="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6"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0" borderId="8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quotePrefix="1" applyFont="1" applyFill="1" applyBorder="1" applyAlignment="1">
      <alignment horizontal="left" vertical="center" wrapText="1"/>
    </xf>
    <xf numFmtId="0" fontId="0" fillId="0" borderId="80" xfId="0" quotePrefix="1" applyFont="1" applyFill="1" applyBorder="1" applyAlignment="1">
      <alignment horizontal="left" vertical="center" wrapText="1"/>
    </xf>
    <xf numFmtId="0" fontId="0" fillId="0" borderId="116" xfId="0" quotePrefix="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0" borderId="212" xfId="0" applyFont="1" applyFill="1" applyBorder="1" applyAlignment="1">
      <alignment horizontal="center" vertical="center" wrapText="1"/>
    </xf>
    <xf numFmtId="0" fontId="0" fillId="0" borderId="81" xfId="0" applyBorder="1" applyAlignment="1">
      <alignment horizontal="center" vertical="center" shrinkToFit="1"/>
    </xf>
    <xf numFmtId="0" fontId="0" fillId="0" borderId="33" xfId="0" applyBorder="1" applyAlignment="1">
      <alignment horizontal="center" vertical="center" shrinkToFit="1"/>
    </xf>
    <xf numFmtId="0" fontId="0" fillId="0" borderId="28" xfId="0" applyBorder="1" applyAlignment="1">
      <alignment horizontal="center" vertical="center" shrinkToFit="1"/>
    </xf>
    <xf numFmtId="38" fontId="0" fillId="0" borderId="81" xfId="8" applyFont="1" applyBorder="1" applyAlignment="1">
      <alignment horizontal="center" vertical="center" shrinkToFit="1"/>
    </xf>
    <xf numFmtId="38" fontId="0" fillId="0" borderId="28" xfId="8" applyFont="1" applyBorder="1" applyAlignment="1">
      <alignment horizontal="center" vertical="center" shrinkToFit="1"/>
    </xf>
    <xf numFmtId="0" fontId="0" fillId="8" borderId="81" xfId="0" applyFill="1" applyBorder="1" applyAlignment="1">
      <alignment horizontal="center" vertical="center"/>
    </xf>
    <xf numFmtId="0" fontId="0" fillId="8" borderId="28" xfId="0" applyFill="1" applyBorder="1" applyAlignment="1">
      <alignment horizontal="center" vertical="center"/>
    </xf>
    <xf numFmtId="0" fontId="0" fillId="10" borderId="81" xfId="0" applyFill="1" applyBorder="1" applyAlignment="1">
      <alignment horizontal="center" vertical="center"/>
    </xf>
    <xf numFmtId="0" fontId="0" fillId="10" borderId="28" xfId="0" applyFill="1" applyBorder="1" applyAlignment="1">
      <alignment horizontal="center" vertical="center"/>
    </xf>
  </cellXfs>
  <cellStyles count="10">
    <cellStyle name="パーセント" xfId="9" builtinId="5"/>
    <cellStyle name="パーセント 2" xfId="3"/>
    <cellStyle name="桁区切り" xfId="8" builtinId="6"/>
    <cellStyle name="桁区切り 2" xfId="1"/>
    <cellStyle name="桁区切り 2 2" xfId="7"/>
    <cellStyle name="桁区切り 3" xfId="2"/>
    <cellStyle name="桁区切り 4" xfId="6"/>
    <cellStyle name="標準" xfId="0" builtinId="0"/>
    <cellStyle name="標準 2" xfId="4"/>
    <cellStyle name="標準 3" xf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400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2"/>
        <xdr:cNvSpPr>
          <a:spLocks noChangeShapeType="1"/>
        </xdr:cNvSpPr>
      </xdr:nvSpPr>
      <xdr:spPr bwMode="auto">
        <a:xfrm>
          <a:off x="4810125" y="7610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3"/>
        <xdr:cNvSpPr>
          <a:spLocks noChangeShapeType="1"/>
        </xdr:cNvSpPr>
      </xdr:nvSpPr>
      <xdr:spPr bwMode="auto">
        <a:xfrm>
          <a:off x="4810125" y="7800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4"/>
        <xdr:cNvSpPr>
          <a:spLocks noChangeShapeType="1"/>
        </xdr:cNvSpPr>
      </xdr:nvSpPr>
      <xdr:spPr bwMode="auto">
        <a:xfrm>
          <a:off x="4810125" y="7991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5"/>
        <xdr:cNvSpPr>
          <a:spLocks noChangeShapeType="1"/>
        </xdr:cNvSpPr>
      </xdr:nvSpPr>
      <xdr:spPr bwMode="auto">
        <a:xfrm>
          <a:off x="4810125" y="837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6"/>
        <xdr:cNvSpPr>
          <a:spLocks noChangeShapeType="1"/>
        </xdr:cNvSpPr>
      </xdr:nvSpPr>
      <xdr:spPr bwMode="auto">
        <a:xfrm>
          <a:off x="4810125" y="864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7"/>
        <xdr:cNvSpPr>
          <a:spLocks noChangeShapeType="1"/>
        </xdr:cNvSpPr>
      </xdr:nvSpPr>
      <xdr:spPr bwMode="auto">
        <a:xfrm>
          <a:off x="4810125" y="8924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8"/>
        <xdr:cNvSpPr>
          <a:spLocks noChangeShapeType="1"/>
        </xdr:cNvSpPr>
      </xdr:nvSpPr>
      <xdr:spPr bwMode="auto">
        <a:xfrm>
          <a:off x="4810125" y="9201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9"/>
        <xdr:cNvSpPr>
          <a:spLocks noChangeShapeType="1"/>
        </xdr:cNvSpPr>
      </xdr:nvSpPr>
      <xdr:spPr bwMode="auto">
        <a:xfrm>
          <a:off x="4810125" y="9477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60"/>
        <xdr:cNvSpPr>
          <a:spLocks noChangeShapeType="1"/>
        </xdr:cNvSpPr>
      </xdr:nvSpPr>
      <xdr:spPr bwMode="auto">
        <a:xfrm>
          <a:off x="4810125" y="9753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8" name="Line 61"/>
        <xdr:cNvSpPr>
          <a:spLocks noChangeShapeType="1"/>
        </xdr:cNvSpPr>
      </xdr:nvSpPr>
      <xdr:spPr bwMode="auto">
        <a:xfrm>
          <a:off x="4810125" y="1013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59" name="Line 62"/>
        <xdr:cNvSpPr>
          <a:spLocks noChangeShapeType="1"/>
        </xdr:cNvSpPr>
      </xdr:nvSpPr>
      <xdr:spPr bwMode="auto">
        <a:xfrm>
          <a:off x="4810125" y="1032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3"/>
        <xdr:cNvSpPr>
          <a:spLocks noChangeShapeType="1"/>
        </xdr:cNvSpPr>
      </xdr:nvSpPr>
      <xdr:spPr bwMode="auto">
        <a:xfrm>
          <a:off x="4810125" y="1051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4"/>
        <xdr:cNvSpPr>
          <a:spLocks noChangeShapeType="1"/>
        </xdr:cNvSpPr>
      </xdr:nvSpPr>
      <xdr:spPr bwMode="auto">
        <a:xfrm>
          <a:off x="4810125"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5"/>
        <xdr:cNvSpPr>
          <a:spLocks noChangeShapeType="1"/>
        </xdr:cNvSpPr>
      </xdr:nvSpPr>
      <xdr:spPr bwMode="auto">
        <a:xfrm>
          <a:off x="48101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6"/>
        <xdr:cNvSpPr>
          <a:spLocks noChangeShapeType="1"/>
        </xdr:cNvSpPr>
      </xdr:nvSpPr>
      <xdr:spPr bwMode="auto">
        <a:xfrm>
          <a:off x="4810125" y="11144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7"/>
        <xdr:cNvSpPr>
          <a:spLocks noChangeShapeType="1"/>
        </xdr:cNvSpPr>
      </xdr:nvSpPr>
      <xdr:spPr bwMode="auto">
        <a:xfrm>
          <a:off x="4810125" y="1155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8"/>
        <xdr:cNvSpPr>
          <a:spLocks noChangeShapeType="1"/>
        </xdr:cNvSpPr>
      </xdr:nvSpPr>
      <xdr:spPr bwMode="auto">
        <a:xfrm>
          <a:off x="4810125" y="1186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9"/>
        <xdr:cNvSpPr>
          <a:spLocks noChangeShapeType="1"/>
        </xdr:cNvSpPr>
      </xdr:nvSpPr>
      <xdr:spPr bwMode="auto">
        <a:xfrm>
          <a:off x="4810125" y="1218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70"/>
        <xdr:cNvSpPr>
          <a:spLocks noChangeShapeType="1"/>
        </xdr:cNvSpPr>
      </xdr:nvSpPr>
      <xdr:spPr bwMode="auto">
        <a:xfrm>
          <a:off x="4810125" y="12496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71"/>
        <xdr:cNvSpPr>
          <a:spLocks noChangeShapeType="1"/>
        </xdr:cNvSpPr>
      </xdr:nvSpPr>
      <xdr:spPr bwMode="auto">
        <a:xfrm>
          <a:off x="4810125" y="1281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2"/>
        <xdr:cNvSpPr>
          <a:spLocks noChangeShapeType="1"/>
        </xdr:cNvSpPr>
      </xdr:nvSpPr>
      <xdr:spPr bwMode="auto">
        <a:xfrm>
          <a:off x="4810125" y="13125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3"/>
        <xdr:cNvSpPr>
          <a:spLocks noChangeShapeType="1"/>
        </xdr:cNvSpPr>
      </xdr:nvSpPr>
      <xdr:spPr bwMode="auto">
        <a:xfrm>
          <a:off x="4810125" y="1343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4"/>
        <xdr:cNvSpPr>
          <a:spLocks noChangeShapeType="1"/>
        </xdr:cNvSpPr>
      </xdr:nvSpPr>
      <xdr:spPr bwMode="auto">
        <a:xfrm>
          <a:off x="4810125" y="1375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5"/>
        <xdr:cNvSpPr>
          <a:spLocks noChangeShapeType="1"/>
        </xdr:cNvSpPr>
      </xdr:nvSpPr>
      <xdr:spPr bwMode="auto">
        <a:xfrm>
          <a:off x="4810125" y="1406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6"/>
        <xdr:cNvSpPr>
          <a:spLocks noChangeShapeType="1"/>
        </xdr:cNvSpPr>
      </xdr:nvSpPr>
      <xdr:spPr bwMode="auto">
        <a:xfrm>
          <a:off x="4810125" y="14382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30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43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81" name="テキスト ボックス 80"/>
        <xdr:cNvSpPr txBox="1"/>
      </xdr:nvSpPr>
      <xdr:spPr>
        <a:xfrm>
          <a:off x="6166689"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様式７</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710046</xdr:colOff>
      <xdr:row>0</xdr:row>
      <xdr:rowOff>69273</xdr:rowOff>
    </xdr:from>
    <xdr:to>
      <xdr:col>11</xdr:col>
      <xdr:colOff>208396</xdr:colOff>
      <xdr:row>2</xdr:row>
      <xdr:rowOff>19050</xdr:rowOff>
    </xdr:to>
    <xdr:sp macro="" textlink="">
      <xdr:nvSpPr>
        <xdr:cNvPr id="2" name="Text Box 1"/>
        <xdr:cNvSpPr txBox="1">
          <a:spLocks noChangeArrowheads="1"/>
        </xdr:cNvSpPr>
      </xdr:nvSpPr>
      <xdr:spPr bwMode="auto">
        <a:xfrm>
          <a:off x="8485910" y="69273"/>
          <a:ext cx="83185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1066801</xdr:colOff>
      <xdr:row>0</xdr:row>
      <xdr:rowOff>61121</xdr:rowOff>
    </xdr:from>
    <xdr:to>
      <xdr:col>7</xdr:col>
      <xdr:colOff>1970415</xdr:colOff>
      <xdr:row>0</xdr:row>
      <xdr:rowOff>314325</xdr:rowOff>
    </xdr:to>
    <xdr:sp macro="" textlink="">
      <xdr:nvSpPr>
        <xdr:cNvPr id="2" name="Text Box 24"/>
        <xdr:cNvSpPr txBox="1">
          <a:spLocks noChangeArrowheads="1"/>
        </xdr:cNvSpPr>
      </xdr:nvSpPr>
      <xdr:spPr bwMode="auto">
        <a:xfrm>
          <a:off x="7439026" y="61121"/>
          <a:ext cx="903614" cy="2532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様式</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10-3-1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9</xdr:row>
      <xdr:rowOff>9525</xdr:rowOff>
    </xdr:from>
    <xdr:to>
      <xdr:col>1</xdr:col>
      <xdr:colOff>504825</xdr:colOff>
      <xdr:row>20</xdr:row>
      <xdr:rowOff>142875</xdr:rowOff>
    </xdr:to>
    <xdr:sp macro="" textlink="">
      <xdr:nvSpPr>
        <xdr:cNvPr id="2" name="Line 1"/>
        <xdr:cNvSpPr>
          <a:spLocks noChangeShapeType="1"/>
        </xdr:cNvSpPr>
      </xdr:nvSpPr>
      <xdr:spPr bwMode="auto">
        <a:xfrm flipH="1">
          <a:off x="1000125" y="2562225"/>
          <a:ext cx="0" cy="20193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9525</xdr:rowOff>
    </xdr:from>
    <xdr:to>
      <xdr:col>6</xdr:col>
      <xdr:colOff>9525</xdr:colOff>
      <xdr:row>17</xdr:row>
      <xdr:rowOff>9525</xdr:rowOff>
    </xdr:to>
    <xdr:sp macro="" textlink="">
      <xdr:nvSpPr>
        <xdr:cNvPr id="3" name="Line 2"/>
        <xdr:cNvSpPr>
          <a:spLocks noChangeShapeType="1"/>
        </xdr:cNvSpPr>
      </xdr:nvSpPr>
      <xdr:spPr bwMode="auto">
        <a:xfrm>
          <a:off x="1000125" y="3933825"/>
          <a:ext cx="812482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19</xdr:row>
      <xdr:rowOff>0</xdr:rowOff>
    </xdr:from>
    <xdr:to>
      <xdr:col>6</xdr:col>
      <xdr:colOff>0</xdr:colOff>
      <xdr:row>19</xdr:row>
      <xdr:rowOff>0</xdr:rowOff>
    </xdr:to>
    <xdr:sp macro="" textlink="">
      <xdr:nvSpPr>
        <xdr:cNvPr id="4" name="Line 4"/>
        <xdr:cNvSpPr>
          <a:spLocks noChangeShapeType="1"/>
        </xdr:cNvSpPr>
      </xdr:nvSpPr>
      <xdr:spPr bwMode="auto">
        <a:xfrm>
          <a:off x="1000125" y="4267200"/>
          <a:ext cx="811530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13</xdr:row>
      <xdr:rowOff>0</xdr:rowOff>
    </xdr:from>
    <xdr:to>
      <xdr:col>6</xdr:col>
      <xdr:colOff>0</xdr:colOff>
      <xdr:row>13</xdr:row>
      <xdr:rowOff>0</xdr:rowOff>
    </xdr:to>
    <xdr:sp macro="" textlink="">
      <xdr:nvSpPr>
        <xdr:cNvPr id="5" name="Line 14"/>
        <xdr:cNvSpPr>
          <a:spLocks noChangeShapeType="1"/>
        </xdr:cNvSpPr>
      </xdr:nvSpPr>
      <xdr:spPr bwMode="auto">
        <a:xfrm flipV="1">
          <a:off x="1019175" y="3238500"/>
          <a:ext cx="809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1144681</xdr:colOff>
      <xdr:row>0</xdr:row>
      <xdr:rowOff>76760</xdr:rowOff>
    </xdr:from>
    <xdr:to>
      <xdr:col>5</xdr:col>
      <xdr:colOff>2085613</xdr:colOff>
      <xdr:row>1</xdr:row>
      <xdr:rowOff>180975</xdr:rowOff>
    </xdr:to>
    <xdr:sp macro="" textlink="">
      <xdr:nvSpPr>
        <xdr:cNvPr id="7" name="Text Box 1"/>
        <xdr:cNvSpPr txBox="1">
          <a:spLocks noChangeArrowheads="1"/>
        </xdr:cNvSpPr>
      </xdr:nvSpPr>
      <xdr:spPr bwMode="auto">
        <a:xfrm>
          <a:off x="7859806" y="248210"/>
          <a:ext cx="940932" cy="275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10-3-2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3267075</xdr:colOff>
      <xdr:row>0</xdr:row>
      <xdr:rowOff>66675</xdr:rowOff>
    </xdr:from>
    <xdr:to>
      <xdr:col>3</xdr:col>
      <xdr:colOff>3819525</xdr:colOff>
      <xdr:row>1</xdr:row>
      <xdr:rowOff>123825</xdr:rowOff>
    </xdr:to>
    <xdr:sp macro="" textlink="">
      <xdr:nvSpPr>
        <xdr:cNvPr id="2" name="Text Box 1"/>
        <xdr:cNvSpPr txBox="1">
          <a:spLocks noChangeArrowheads="1"/>
        </xdr:cNvSpPr>
      </xdr:nvSpPr>
      <xdr:spPr bwMode="auto">
        <a:xfrm>
          <a:off x="7038975" y="66675"/>
          <a:ext cx="5524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0</xdr:colOff>
      <xdr:row>31</xdr:row>
      <xdr:rowOff>0</xdr:rowOff>
    </xdr:to>
    <xdr:sp macro="" textlink="">
      <xdr:nvSpPr>
        <xdr:cNvPr id="2" name="Line 4"/>
        <xdr:cNvSpPr>
          <a:spLocks noChangeShapeType="1"/>
        </xdr:cNvSpPr>
      </xdr:nvSpPr>
      <xdr:spPr bwMode="auto">
        <a:xfrm>
          <a:off x="495300" y="8505825"/>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7</xdr:col>
      <xdr:colOff>0</xdr:colOff>
      <xdr:row>34</xdr:row>
      <xdr:rowOff>0</xdr:rowOff>
    </xdr:to>
    <xdr:sp macro="" textlink="">
      <xdr:nvSpPr>
        <xdr:cNvPr id="3" name="Line 5"/>
        <xdr:cNvSpPr>
          <a:spLocks noChangeShapeType="1"/>
        </xdr:cNvSpPr>
      </xdr:nvSpPr>
      <xdr:spPr bwMode="auto">
        <a:xfrm>
          <a:off x="247650" y="9115425"/>
          <a:ext cx="681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581025</xdr:colOff>
      <xdr:row>0</xdr:row>
      <xdr:rowOff>108698</xdr:rowOff>
    </xdr:from>
    <xdr:to>
      <xdr:col>6</xdr:col>
      <xdr:colOff>1171575</xdr:colOff>
      <xdr:row>1</xdr:row>
      <xdr:rowOff>122464</xdr:rowOff>
    </xdr:to>
    <xdr:sp macro="" textlink="">
      <xdr:nvSpPr>
        <xdr:cNvPr id="5" name="Text Box 1"/>
        <xdr:cNvSpPr txBox="1">
          <a:spLocks noChangeArrowheads="1"/>
        </xdr:cNvSpPr>
      </xdr:nvSpPr>
      <xdr:spPr bwMode="auto">
        <a:xfrm>
          <a:off x="6418489" y="108698"/>
          <a:ext cx="590550" cy="2859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15</a:t>
          </a:r>
        </a:p>
      </xdr:txBody>
    </xdr:sp>
    <xdr:clientData/>
  </xdr:twoCellAnchor>
  <xdr:twoCellAnchor>
    <xdr:from>
      <xdr:col>1</xdr:col>
      <xdr:colOff>1990725</xdr:colOff>
      <xdr:row>19</xdr:row>
      <xdr:rowOff>66675</xdr:rowOff>
    </xdr:from>
    <xdr:to>
      <xdr:col>3</xdr:col>
      <xdr:colOff>1800225</xdr:colOff>
      <xdr:row>22</xdr:row>
      <xdr:rowOff>28575</xdr:rowOff>
    </xdr:to>
    <xdr:sp macro="" textlink="">
      <xdr:nvSpPr>
        <xdr:cNvPr id="3" name="Text Box 2"/>
        <xdr:cNvSpPr txBox="1">
          <a:spLocks noChangeArrowheads="1"/>
        </xdr:cNvSpPr>
      </xdr:nvSpPr>
      <xdr:spPr bwMode="auto">
        <a:xfrm>
          <a:off x="2238375" y="4829175"/>
          <a:ext cx="3333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主要設置機器等の設置箇所図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647700</xdr:colOff>
      <xdr:row>0</xdr:row>
      <xdr:rowOff>28574</xdr:rowOff>
    </xdr:from>
    <xdr:to>
      <xdr:col>6</xdr:col>
      <xdr:colOff>1419225</xdr:colOff>
      <xdr:row>1</xdr:row>
      <xdr:rowOff>152399</xdr:rowOff>
    </xdr:to>
    <xdr:sp macro="" textlink="">
      <xdr:nvSpPr>
        <xdr:cNvPr id="2" name="Text Box 1"/>
        <xdr:cNvSpPr txBox="1">
          <a:spLocks noChangeArrowheads="1"/>
        </xdr:cNvSpPr>
      </xdr:nvSpPr>
      <xdr:spPr bwMode="auto">
        <a:xfrm>
          <a:off x="9696450" y="28574"/>
          <a:ext cx="7715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549090</xdr:colOff>
      <xdr:row>0</xdr:row>
      <xdr:rowOff>56029</xdr:rowOff>
    </xdr:from>
    <xdr:to>
      <xdr:col>6</xdr:col>
      <xdr:colOff>1019736</xdr:colOff>
      <xdr:row>1</xdr:row>
      <xdr:rowOff>134471</xdr:rowOff>
    </xdr:to>
    <xdr:sp macro="" textlink="">
      <xdr:nvSpPr>
        <xdr:cNvPr id="2" name="Text Box 1"/>
        <xdr:cNvSpPr txBox="1">
          <a:spLocks noChangeArrowheads="1"/>
        </xdr:cNvSpPr>
      </xdr:nvSpPr>
      <xdr:spPr bwMode="auto">
        <a:xfrm>
          <a:off x="5835465" y="56029"/>
          <a:ext cx="1232646" cy="2498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0</xdr:row>
      <xdr:rowOff>47625</xdr:rowOff>
    </xdr:from>
    <xdr:to>
      <xdr:col>5</xdr:col>
      <xdr:colOff>1162050</xdr:colOff>
      <xdr:row>1</xdr:row>
      <xdr:rowOff>138953</xdr:rowOff>
    </xdr:to>
    <xdr:sp macro="" textlink="">
      <xdr:nvSpPr>
        <xdr:cNvPr id="2" name="Text Box 1"/>
        <xdr:cNvSpPr txBox="1">
          <a:spLocks noChangeArrowheads="1"/>
        </xdr:cNvSpPr>
      </xdr:nvSpPr>
      <xdr:spPr bwMode="auto">
        <a:xfrm>
          <a:off x="5581650" y="47625"/>
          <a:ext cx="800100" cy="2627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539750</xdr:colOff>
      <xdr:row>0</xdr:row>
      <xdr:rowOff>47625</xdr:rowOff>
    </xdr:from>
    <xdr:to>
      <xdr:col>7</xdr:col>
      <xdr:colOff>819896</xdr:colOff>
      <xdr:row>1</xdr:row>
      <xdr:rowOff>119530</xdr:rowOff>
    </xdr:to>
    <xdr:sp macro="" textlink="">
      <xdr:nvSpPr>
        <xdr:cNvPr id="2" name="Text Box 1"/>
        <xdr:cNvSpPr txBox="1">
          <a:spLocks noChangeArrowheads="1"/>
        </xdr:cNvSpPr>
      </xdr:nvSpPr>
      <xdr:spPr bwMode="auto">
        <a:xfrm>
          <a:off x="4654550" y="47625"/>
          <a:ext cx="832596" cy="2433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356907</xdr:colOff>
      <xdr:row>0</xdr:row>
      <xdr:rowOff>65555</xdr:rowOff>
    </xdr:from>
    <xdr:to>
      <xdr:col>5</xdr:col>
      <xdr:colOff>1157007</xdr:colOff>
      <xdr:row>1</xdr:row>
      <xdr:rowOff>156883</xdr:rowOff>
    </xdr:to>
    <xdr:sp macro="" textlink="">
      <xdr:nvSpPr>
        <xdr:cNvPr id="2" name="Text Box 1"/>
        <xdr:cNvSpPr txBox="1">
          <a:spLocks noChangeArrowheads="1"/>
        </xdr:cNvSpPr>
      </xdr:nvSpPr>
      <xdr:spPr bwMode="auto">
        <a:xfrm>
          <a:off x="5567642" y="65555"/>
          <a:ext cx="800100" cy="2594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96931</xdr:colOff>
      <xdr:row>0</xdr:row>
      <xdr:rowOff>60512</xdr:rowOff>
    </xdr:from>
    <xdr:to>
      <xdr:col>6</xdr:col>
      <xdr:colOff>925606</xdr:colOff>
      <xdr:row>1</xdr:row>
      <xdr:rowOff>114300</xdr:rowOff>
    </xdr:to>
    <xdr:sp macro="" textlink="">
      <xdr:nvSpPr>
        <xdr:cNvPr id="3" name="Text Box 1"/>
        <xdr:cNvSpPr txBox="1">
          <a:spLocks noChangeArrowheads="1"/>
        </xdr:cNvSpPr>
      </xdr:nvSpPr>
      <xdr:spPr bwMode="auto">
        <a:xfrm>
          <a:off x="5459506" y="60512"/>
          <a:ext cx="828675" cy="2252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819150</xdr:colOff>
      <xdr:row>0</xdr:row>
      <xdr:rowOff>50986</xdr:rowOff>
    </xdr:from>
    <xdr:to>
      <xdr:col>7</xdr:col>
      <xdr:colOff>752475</xdr:colOff>
      <xdr:row>1</xdr:row>
      <xdr:rowOff>104775</xdr:rowOff>
    </xdr:to>
    <xdr:sp macro="" textlink="">
      <xdr:nvSpPr>
        <xdr:cNvPr id="2" name="Text Box 1"/>
        <xdr:cNvSpPr txBox="1">
          <a:spLocks noChangeArrowheads="1"/>
        </xdr:cNvSpPr>
      </xdr:nvSpPr>
      <xdr:spPr bwMode="auto">
        <a:xfrm>
          <a:off x="5448300" y="50986"/>
          <a:ext cx="847725" cy="22523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4693263</xdr:colOff>
      <xdr:row>0</xdr:row>
      <xdr:rowOff>47623</xdr:rowOff>
    </xdr:from>
    <xdr:to>
      <xdr:col>6</xdr:col>
      <xdr:colOff>5372100</xdr:colOff>
      <xdr:row>1</xdr:row>
      <xdr:rowOff>123264</xdr:rowOff>
    </xdr:to>
    <xdr:sp macro="" textlink="">
      <xdr:nvSpPr>
        <xdr:cNvPr id="2" name="Text Box 1"/>
        <xdr:cNvSpPr txBox="1">
          <a:spLocks noChangeArrowheads="1"/>
        </xdr:cNvSpPr>
      </xdr:nvSpPr>
      <xdr:spPr bwMode="auto">
        <a:xfrm>
          <a:off x="10979763" y="47623"/>
          <a:ext cx="678837" cy="29975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215900</xdr:colOff>
      <xdr:row>24</xdr:row>
      <xdr:rowOff>127000</xdr:rowOff>
    </xdr:from>
    <xdr:to>
      <xdr:col>13</xdr:col>
      <xdr:colOff>0</xdr:colOff>
      <xdr:row>26</xdr:row>
      <xdr:rowOff>0</xdr:rowOff>
    </xdr:to>
    <xdr:sp macro="" textlink="">
      <xdr:nvSpPr>
        <xdr:cNvPr id="8" name="テキスト ボックス 7"/>
        <xdr:cNvSpPr txBox="1"/>
      </xdr:nvSpPr>
      <xdr:spPr>
        <a:xfrm>
          <a:off x="9864725" y="3775075"/>
          <a:ext cx="7651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clientData/>
  </xdr:twoCellAnchor>
  <xdr:twoCellAnchor>
    <xdr:from>
      <xdr:col>11</xdr:col>
      <xdr:colOff>673474</xdr:colOff>
      <xdr:row>0</xdr:row>
      <xdr:rowOff>28202</xdr:rowOff>
    </xdr:from>
    <xdr:to>
      <xdr:col>12</xdr:col>
      <xdr:colOff>559174</xdr:colOff>
      <xdr:row>1</xdr:row>
      <xdr:rowOff>21852</xdr:rowOff>
    </xdr:to>
    <xdr:sp macro="" textlink="">
      <xdr:nvSpPr>
        <xdr:cNvPr id="9" name="Text Box 1"/>
        <xdr:cNvSpPr txBox="1">
          <a:spLocks noChangeArrowheads="1"/>
        </xdr:cNvSpPr>
      </xdr:nvSpPr>
      <xdr:spPr bwMode="auto">
        <a:xfrm>
          <a:off x="9100298" y="28202"/>
          <a:ext cx="770964" cy="2177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9-7</a:t>
          </a:r>
        </a:p>
      </xdr:txBody>
    </xdr:sp>
    <xdr:clientData/>
  </xdr:twoCellAnchor>
  <xdr:oneCellAnchor>
    <xdr:from>
      <xdr:col>5</xdr:col>
      <xdr:colOff>0</xdr:colOff>
      <xdr:row>29</xdr:row>
      <xdr:rowOff>0</xdr:rowOff>
    </xdr:from>
    <xdr:ext cx="184731" cy="264560"/>
    <xdr:sp macro="" textlink="">
      <xdr:nvSpPr>
        <xdr:cNvPr id="27" name="テキスト ボックス 26"/>
        <xdr:cNvSpPr txBox="1"/>
      </xdr:nvSpPr>
      <xdr:spPr>
        <a:xfrm>
          <a:off x="46863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0</xdr:row>
      <xdr:rowOff>53975</xdr:rowOff>
    </xdr:from>
    <xdr:to>
      <xdr:col>14</xdr:col>
      <xdr:colOff>650875</xdr:colOff>
      <xdr:row>1</xdr:row>
      <xdr:rowOff>92075</xdr:rowOff>
    </xdr:to>
    <xdr:sp macro="" textlink="">
      <xdr:nvSpPr>
        <xdr:cNvPr id="2" name="Text Box 1"/>
        <xdr:cNvSpPr txBox="1">
          <a:spLocks noChangeArrowheads="1"/>
        </xdr:cNvSpPr>
      </xdr:nvSpPr>
      <xdr:spPr bwMode="auto">
        <a:xfrm>
          <a:off x="9471025" y="53975"/>
          <a:ext cx="831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9525</xdr:rowOff>
    </xdr:from>
    <xdr:to>
      <xdr:col>5</xdr:col>
      <xdr:colOff>19050</xdr:colOff>
      <xdr:row>5</xdr:row>
      <xdr:rowOff>9525</xdr:rowOff>
    </xdr:to>
    <xdr:sp macro="" textlink="">
      <xdr:nvSpPr>
        <xdr:cNvPr id="2" name="Line 1"/>
        <xdr:cNvSpPr>
          <a:spLocks noChangeShapeType="1"/>
        </xdr:cNvSpPr>
      </xdr:nvSpPr>
      <xdr:spPr bwMode="auto">
        <a:xfrm>
          <a:off x="123825" y="428625"/>
          <a:ext cx="31432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247650</xdr:colOff>
      <xdr:row>0</xdr:row>
      <xdr:rowOff>28575</xdr:rowOff>
    </xdr:from>
    <xdr:to>
      <xdr:col>13</xdr:col>
      <xdr:colOff>1000125</xdr:colOff>
      <xdr:row>0</xdr:row>
      <xdr:rowOff>228600</xdr:rowOff>
    </xdr:to>
    <xdr:sp macro="" textlink="">
      <xdr:nvSpPr>
        <xdr:cNvPr id="3" name="Text Box 2"/>
        <xdr:cNvSpPr txBox="1">
          <a:spLocks noChangeArrowheads="1"/>
        </xdr:cNvSpPr>
      </xdr:nvSpPr>
      <xdr:spPr bwMode="auto">
        <a:xfrm>
          <a:off x="10677525" y="28575"/>
          <a:ext cx="7524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3.xml"/><Relationship Id="rId1" Type="http://schemas.openxmlformats.org/officeDocument/2006/relationships/printerSettings" Target="../printerSettings/printerSettings28.bin"/><Relationship Id="rId4" Type="http://schemas.openxmlformats.org/officeDocument/2006/relationships/comments" Target="../comments2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4.xml"/><Relationship Id="rId1" Type="http://schemas.openxmlformats.org/officeDocument/2006/relationships/printerSettings" Target="../printerSettings/printerSettings29.bin"/><Relationship Id="rId4" Type="http://schemas.openxmlformats.org/officeDocument/2006/relationships/comments" Target="../comments2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5.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7.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8.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50"/>
  <sheetViews>
    <sheetView tabSelected="1" view="pageBreakPreview" zoomScaleNormal="100" zoomScaleSheetLayoutView="100" workbookViewId="0"/>
  </sheetViews>
  <sheetFormatPr defaultColWidth="3.625" defaultRowHeight="24.95" customHeight="1"/>
  <cols>
    <col min="1" max="2" width="3.625" style="272" customWidth="1"/>
    <col min="3" max="3" width="5.125" style="272" customWidth="1"/>
    <col min="4" max="4" width="3.625" style="272" customWidth="1"/>
    <col min="5" max="5" width="4.375" style="272" customWidth="1"/>
    <col min="6" max="16" width="3.625" style="272" customWidth="1"/>
    <col min="17" max="17" width="2.875" style="272" customWidth="1"/>
    <col min="18" max="22" width="3.625" style="272" customWidth="1"/>
    <col min="23" max="16384" width="3.625" style="272"/>
  </cols>
  <sheetData>
    <row r="1" spans="1:24" ht="14.25" customHeight="1">
      <c r="A1" s="271"/>
      <c r="B1" s="271"/>
      <c r="C1" s="271"/>
      <c r="D1" s="271"/>
      <c r="E1" s="271"/>
      <c r="F1" s="271"/>
      <c r="G1" s="271"/>
      <c r="H1" s="271"/>
      <c r="I1" s="271"/>
      <c r="J1" s="271"/>
      <c r="K1" s="271"/>
      <c r="L1" s="271"/>
      <c r="M1" s="271"/>
      <c r="N1" s="271"/>
      <c r="O1" s="271"/>
      <c r="P1" s="271"/>
      <c r="Q1" s="271"/>
      <c r="R1" s="271"/>
      <c r="V1" s="273"/>
      <c r="W1" s="284"/>
      <c r="X1" s="284"/>
    </row>
    <row r="2" spans="1:24" ht="27" customHeight="1">
      <c r="A2" s="1003" t="s">
        <v>301</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row>
    <row r="3" spans="1:24" ht="22.5" customHeight="1">
      <c r="A3" s="274"/>
      <c r="B3" s="149"/>
      <c r="C3" s="149"/>
      <c r="D3" s="149"/>
      <c r="E3" s="149"/>
      <c r="F3" s="149"/>
      <c r="G3" s="149"/>
      <c r="H3" s="149"/>
      <c r="I3" s="149"/>
      <c r="J3" s="149"/>
      <c r="K3" s="149"/>
      <c r="L3" s="149"/>
      <c r="M3" s="149"/>
      <c r="N3" s="149"/>
      <c r="O3" s="149"/>
      <c r="P3" s="149"/>
      <c r="Q3" s="149"/>
      <c r="R3" s="149"/>
      <c r="S3" s="149"/>
      <c r="T3" s="149"/>
      <c r="U3" s="149"/>
      <c r="V3" s="149"/>
      <c r="W3" s="149"/>
      <c r="X3" s="149"/>
    </row>
    <row r="4" spans="1:24" ht="19.5" customHeight="1">
      <c r="A4" s="286"/>
      <c r="B4" s="275"/>
      <c r="C4" s="999" t="s">
        <v>304</v>
      </c>
      <c r="D4" s="999"/>
      <c r="E4" s="999"/>
      <c r="F4" s="276" t="s">
        <v>557</v>
      </c>
      <c r="G4" s="275"/>
      <c r="H4" s="275"/>
      <c r="I4" s="275"/>
      <c r="J4" s="275"/>
      <c r="K4" s="275"/>
      <c r="L4" s="286"/>
      <c r="M4" s="286"/>
      <c r="N4" s="286"/>
      <c r="O4" s="286"/>
      <c r="P4" s="286"/>
      <c r="Q4" s="286"/>
      <c r="R4" s="286"/>
      <c r="S4" s="286"/>
      <c r="T4" s="286"/>
      <c r="U4" s="286"/>
      <c r="V4" s="286"/>
      <c r="W4" s="286"/>
      <c r="X4" s="149"/>
    </row>
    <row r="5" spans="1:24" ht="18.75" customHeight="1">
      <c r="A5" s="286"/>
      <c r="B5" s="276"/>
      <c r="C5" s="999" t="s">
        <v>480</v>
      </c>
      <c r="D5" s="999"/>
      <c r="E5" s="999"/>
      <c r="F5" s="276" t="s">
        <v>580</v>
      </c>
      <c r="G5" s="276"/>
      <c r="H5" s="276"/>
      <c r="I5" s="276"/>
      <c r="J5" s="276"/>
      <c r="K5" s="286"/>
      <c r="L5" s="286"/>
      <c r="M5" s="286"/>
      <c r="N5" s="286"/>
      <c r="O5" s="286"/>
      <c r="P5" s="286"/>
      <c r="Q5" s="286"/>
      <c r="R5" s="286"/>
      <c r="S5" s="286"/>
      <c r="T5" s="286"/>
      <c r="U5" s="286"/>
      <c r="V5" s="286"/>
      <c r="W5" s="286"/>
      <c r="X5" s="149"/>
    </row>
    <row r="6" spans="1:24" ht="18.75" customHeight="1">
      <c r="A6" s="275"/>
      <c r="B6" s="275"/>
      <c r="C6" s="999" t="s">
        <v>401</v>
      </c>
      <c r="D6" s="999"/>
      <c r="E6" s="999"/>
      <c r="F6" s="999"/>
      <c r="G6" s="275" t="s">
        <v>481</v>
      </c>
      <c r="H6" s="275"/>
      <c r="I6" s="275"/>
      <c r="J6" s="275"/>
      <c r="K6" s="275"/>
      <c r="L6" s="275"/>
      <c r="M6" s="275"/>
      <c r="N6" s="275"/>
      <c r="O6" s="275"/>
      <c r="P6" s="275"/>
      <c r="Q6" s="275"/>
      <c r="R6" s="275"/>
      <c r="S6" s="275"/>
      <c r="T6" s="275"/>
      <c r="U6" s="275"/>
      <c r="V6" s="275"/>
      <c r="W6" s="275"/>
      <c r="X6" s="277"/>
    </row>
    <row r="7" spans="1:24" ht="18.75" customHeight="1">
      <c r="A7" s="275"/>
      <c r="B7" s="275"/>
      <c r="C7" s="275"/>
      <c r="D7" s="275"/>
      <c r="E7" s="275"/>
      <c r="F7" s="275"/>
      <c r="G7" s="275"/>
      <c r="H7" s="275"/>
      <c r="I7" s="275"/>
      <c r="J7" s="275"/>
      <c r="K7" s="275"/>
      <c r="L7" s="275"/>
      <c r="M7" s="275"/>
      <c r="N7" s="275"/>
      <c r="O7" s="275"/>
      <c r="P7" s="275"/>
      <c r="Q7" s="275"/>
      <c r="R7" s="275"/>
      <c r="S7" s="275"/>
      <c r="T7" s="275"/>
      <c r="U7" s="275"/>
      <c r="V7" s="275"/>
      <c r="W7" s="275"/>
      <c r="X7" s="277"/>
    </row>
    <row r="8" spans="1:24" ht="18.75" customHeight="1">
      <c r="A8" s="275"/>
      <c r="B8" s="273"/>
      <c r="C8" s="273" t="s">
        <v>267</v>
      </c>
      <c r="D8" s="273"/>
      <c r="E8" s="273"/>
      <c r="F8" s="273"/>
      <c r="G8" s="273"/>
      <c r="H8" s="273"/>
      <c r="I8" s="273"/>
      <c r="J8" s="273"/>
      <c r="K8" s="273"/>
      <c r="L8" s="273"/>
      <c r="M8" s="273"/>
      <c r="N8" s="273"/>
      <c r="O8" s="273"/>
      <c r="P8" s="273"/>
      <c r="Q8" s="273"/>
      <c r="R8" s="273"/>
      <c r="S8" s="273"/>
      <c r="T8" s="273"/>
      <c r="U8" s="284"/>
      <c r="V8" s="273"/>
      <c r="W8" s="275"/>
      <c r="X8" s="275"/>
    </row>
    <row r="9" spans="1:24" ht="18.75" customHeight="1">
      <c r="A9" s="275"/>
      <c r="B9" s="273"/>
      <c r="C9" s="273"/>
      <c r="D9" s="273"/>
      <c r="E9" s="273"/>
      <c r="F9" s="273"/>
      <c r="G9" s="273"/>
      <c r="H9" s="273"/>
      <c r="I9" s="273"/>
      <c r="J9" s="273"/>
      <c r="K9" s="273"/>
      <c r="L9" s="273"/>
      <c r="M9" s="273"/>
      <c r="N9" s="273"/>
      <c r="O9" s="273"/>
      <c r="P9" s="273"/>
      <c r="Q9" s="273"/>
      <c r="R9" s="273"/>
      <c r="S9" s="273"/>
      <c r="T9" s="273"/>
      <c r="U9" s="284"/>
      <c r="V9" s="273"/>
      <c r="W9" s="275"/>
      <c r="X9" s="275"/>
    </row>
    <row r="10" spans="1:24" ht="18.75" customHeight="1">
      <c r="A10" s="275"/>
      <c r="B10" s="273"/>
      <c r="C10" s="278"/>
      <c r="D10" s="273"/>
      <c r="E10" s="273"/>
      <c r="F10" s="273"/>
      <c r="G10" s="273"/>
      <c r="H10" s="273"/>
      <c r="I10" s="273"/>
      <c r="J10" s="273"/>
      <c r="K10" s="273"/>
      <c r="L10" s="273"/>
      <c r="M10" s="273"/>
      <c r="N10" s="273"/>
      <c r="O10" s="273"/>
      <c r="P10" s="273"/>
      <c r="Q10" s="273"/>
      <c r="R10" s="273"/>
      <c r="S10" s="273"/>
      <c r="T10" s="273"/>
      <c r="U10" s="529" t="s">
        <v>581</v>
      </c>
      <c r="V10" s="273"/>
      <c r="W10" s="275"/>
      <c r="X10" s="275"/>
    </row>
    <row r="11" spans="1:24" ht="18.75" customHeight="1">
      <c r="A11" s="275"/>
      <c r="B11" s="273"/>
      <c r="C11" s="278"/>
      <c r="D11" s="273"/>
      <c r="E11" s="273"/>
      <c r="F11" s="273"/>
      <c r="G11" s="273"/>
      <c r="H11" s="273"/>
      <c r="I11" s="273"/>
      <c r="J11" s="273"/>
      <c r="K11" s="273"/>
      <c r="L11" s="273"/>
      <c r="M11" s="273"/>
      <c r="N11" s="273"/>
      <c r="O11" s="273"/>
      <c r="P11" s="273"/>
      <c r="Q11" s="273"/>
      <c r="R11" s="273"/>
      <c r="S11" s="273"/>
      <c r="T11" s="273"/>
      <c r="U11" s="279"/>
      <c r="V11" s="273"/>
      <c r="W11" s="275"/>
      <c r="X11" s="275"/>
    </row>
    <row r="12" spans="1:24" ht="18.75" customHeight="1">
      <c r="A12" s="275"/>
      <c r="B12" s="273"/>
      <c r="C12" s="446" t="s">
        <v>268</v>
      </c>
      <c r="D12" s="273"/>
      <c r="E12" s="273"/>
      <c r="F12" s="273"/>
      <c r="G12" s="273"/>
      <c r="H12" s="273"/>
      <c r="I12" s="273"/>
      <c r="J12" s="273"/>
      <c r="K12" s="273"/>
      <c r="L12" s="273"/>
      <c r="M12" s="273"/>
      <c r="N12" s="273"/>
      <c r="O12" s="273"/>
      <c r="P12" s="273"/>
      <c r="Q12" s="273"/>
      <c r="R12" s="273"/>
      <c r="S12" s="273"/>
      <c r="T12" s="273"/>
      <c r="U12" s="273"/>
      <c r="V12" s="273"/>
      <c r="W12" s="275"/>
      <c r="X12" s="275"/>
    </row>
    <row r="13" spans="1:24" ht="19.5" customHeight="1">
      <c r="A13" s="276"/>
      <c r="B13" s="276"/>
      <c r="C13" s="273"/>
      <c r="D13" s="278"/>
      <c r="E13" s="278"/>
      <c r="F13" s="278"/>
      <c r="G13" s="278"/>
      <c r="H13" s="278"/>
      <c r="I13" s="278"/>
      <c r="J13" s="278"/>
      <c r="K13" s="278"/>
      <c r="L13" s="278"/>
      <c r="M13" s="278"/>
      <c r="N13" s="278"/>
      <c r="O13" s="278"/>
      <c r="P13" s="278"/>
      <c r="Q13" s="278"/>
      <c r="R13" s="278"/>
      <c r="S13" s="278"/>
      <c r="T13" s="278"/>
      <c r="U13" s="278"/>
      <c r="V13" s="278"/>
      <c r="W13" s="276"/>
      <c r="X13" s="276"/>
    </row>
    <row r="14" spans="1:24" ht="18.75" customHeight="1">
      <c r="A14" s="276"/>
      <c r="B14" s="276"/>
      <c r="C14" s="273"/>
      <c r="D14" s="278"/>
      <c r="E14" s="273"/>
      <c r="F14" s="278"/>
      <c r="G14" s="278"/>
      <c r="H14" s="273"/>
      <c r="I14" s="278"/>
      <c r="J14" s="278" t="s">
        <v>269</v>
      </c>
      <c r="K14" s="278"/>
      <c r="L14" s="278"/>
      <c r="M14" s="278"/>
      <c r="N14" s="278"/>
      <c r="O14" s="278"/>
      <c r="P14" s="278"/>
      <c r="Q14" s="278"/>
      <c r="R14" s="278"/>
      <c r="S14" s="278"/>
      <c r="T14" s="278"/>
      <c r="U14" s="278"/>
      <c r="V14" s="276"/>
      <c r="W14" s="276"/>
      <c r="X14" s="276"/>
    </row>
    <row r="15" spans="1:24" ht="18.75" customHeight="1">
      <c r="A15" s="275"/>
      <c r="B15" s="275"/>
      <c r="C15" s="273"/>
      <c r="D15" s="273"/>
      <c r="E15" s="273"/>
      <c r="F15" s="273"/>
      <c r="G15" s="273"/>
      <c r="H15" s="273"/>
      <c r="I15" s="273"/>
      <c r="J15" s="1004" t="s">
        <v>482</v>
      </c>
      <c r="K15" s="1004"/>
      <c r="L15" s="1004"/>
      <c r="M15" s="1004"/>
      <c r="N15" s="1004"/>
      <c r="O15" s="273"/>
      <c r="P15" s="273"/>
      <c r="Q15" s="273"/>
      <c r="R15" s="273"/>
      <c r="S15" s="273"/>
      <c r="T15" s="273"/>
      <c r="U15" s="284"/>
      <c r="V15" s="275"/>
      <c r="W15" s="275"/>
      <c r="X15" s="282"/>
    </row>
    <row r="16" spans="1:24" ht="18.75" customHeight="1">
      <c r="A16" s="275"/>
      <c r="B16" s="275"/>
      <c r="C16" s="273"/>
      <c r="D16" s="273"/>
      <c r="E16" s="273"/>
      <c r="F16" s="273"/>
      <c r="G16" s="273"/>
      <c r="H16" s="273"/>
      <c r="I16" s="273"/>
      <c r="J16" s="1004" t="s">
        <v>483</v>
      </c>
      <c r="K16" s="1004"/>
      <c r="L16" s="1004"/>
      <c r="M16" s="1004"/>
      <c r="N16" s="1004"/>
      <c r="O16" s="273"/>
      <c r="P16" s="273"/>
      <c r="Q16" s="273"/>
      <c r="R16" s="273"/>
      <c r="S16" s="273"/>
      <c r="T16" s="284"/>
      <c r="U16" s="284"/>
      <c r="V16" s="279"/>
      <c r="W16" s="279"/>
      <c r="X16" s="283"/>
    </row>
    <row r="17" spans="1:31" ht="18.75" customHeight="1">
      <c r="A17" s="275"/>
      <c r="B17" s="275"/>
      <c r="C17" s="273"/>
      <c r="D17" s="273"/>
      <c r="E17" s="273"/>
      <c r="F17" s="273"/>
      <c r="G17" s="273"/>
      <c r="H17" s="273"/>
      <c r="I17" s="273"/>
      <c r="J17" s="1004" t="s">
        <v>402</v>
      </c>
      <c r="K17" s="1004"/>
      <c r="L17" s="1004"/>
      <c r="M17" s="1004"/>
      <c r="N17" s="1004"/>
      <c r="O17" s="273"/>
      <c r="P17" s="273"/>
      <c r="Q17" s="273"/>
      <c r="R17" s="284"/>
      <c r="S17" s="284"/>
      <c r="T17" s="273"/>
      <c r="U17" s="273"/>
      <c r="V17" s="688" t="s">
        <v>403</v>
      </c>
      <c r="W17" s="275"/>
      <c r="X17" s="271"/>
    </row>
    <row r="18" spans="1:31" ht="18.75" customHeight="1">
      <c r="A18" s="275"/>
      <c r="B18" s="275"/>
      <c r="C18" s="275"/>
      <c r="D18" s="275"/>
      <c r="E18" s="276"/>
      <c r="F18" s="275"/>
      <c r="G18" s="275"/>
      <c r="H18" s="275"/>
      <c r="I18" s="275"/>
      <c r="J18" s="275"/>
      <c r="K18" s="275"/>
      <c r="L18" s="275"/>
      <c r="M18" s="275"/>
      <c r="N18" s="275"/>
      <c r="O18" s="275"/>
      <c r="P18" s="275"/>
      <c r="Q18" s="275"/>
      <c r="R18" s="275"/>
      <c r="S18" s="275"/>
      <c r="T18" s="275"/>
      <c r="U18" s="275"/>
      <c r="V18" s="275"/>
      <c r="W18" s="275"/>
      <c r="X18" s="271"/>
    </row>
    <row r="19" spans="1:31" ht="18.75" customHeight="1">
      <c r="A19" s="275"/>
      <c r="B19" s="275"/>
      <c r="C19" s="275"/>
      <c r="D19" s="275"/>
      <c r="E19" s="275"/>
      <c r="F19" s="275"/>
      <c r="G19" s="275"/>
      <c r="H19" s="275"/>
      <c r="I19" s="275"/>
      <c r="J19" s="1001" t="s">
        <v>270</v>
      </c>
      <c r="K19" s="1001"/>
      <c r="L19" s="1001"/>
      <c r="M19" s="1001"/>
      <c r="N19" s="1001"/>
      <c r="O19" s="275"/>
      <c r="P19" s="275"/>
      <c r="Q19" s="285"/>
      <c r="R19" s="275"/>
      <c r="S19" s="275"/>
      <c r="T19" s="275"/>
      <c r="U19" s="279"/>
      <c r="V19" s="275"/>
      <c r="W19" s="275"/>
      <c r="X19" s="271"/>
      <c r="AB19" s="1000"/>
      <c r="AC19" s="1000"/>
      <c r="AD19" s="1000"/>
      <c r="AE19" s="1000"/>
    </row>
    <row r="20" spans="1:31" ht="18.75" customHeight="1">
      <c r="A20" s="275"/>
      <c r="B20" s="275"/>
      <c r="C20" s="275"/>
      <c r="D20" s="275"/>
      <c r="E20" s="275"/>
      <c r="F20" s="275"/>
      <c r="G20" s="275"/>
      <c r="H20" s="275"/>
      <c r="I20" s="275"/>
      <c r="J20" s="1001" t="s">
        <v>565</v>
      </c>
      <c r="K20" s="1001"/>
      <c r="L20" s="1001"/>
      <c r="M20" s="1001"/>
      <c r="N20" s="1001"/>
      <c r="O20" s="275"/>
      <c r="P20" s="275"/>
      <c r="Q20" s="285"/>
      <c r="R20" s="275"/>
      <c r="S20" s="275"/>
      <c r="T20" s="275"/>
      <c r="U20" s="275"/>
      <c r="V20" s="275"/>
      <c r="W20" s="275"/>
      <c r="X20" s="271"/>
      <c r="AB20" s="1000"/>
      <c r="AC20" s="1000"/>
      <c r="AD20" s="1000"/>
      <c r="AE20" s="1000"/>
    </row>
    <row r="21" spans="1:31" ht="15.75" customHeight="1">
      <c r="A21" s="275"/>
      <c r="B21" s="275"/>
      <c r="C21" s="275"/>
      <c r="D21" s="275"/>
      <c r="E21" s="275"/>
      <c r="F21" s="275"/>
      <c r="G21" s="275"/>
      <c r="H21" s="275"/>
      <c r="I21" s="275"/>
      <c r="J21" s="1001" t="s">
        <v>484</v>
      </c>
      <c r="K21" s="1001"/>
      <c r="L21" s="1001"/>
      <c r="M21" s="1001"/>
      <c r="N21" s="1001"/>
      <c r="O21" s="275"/>
      <c r="P21" s="275"/>
      <c r="Q21" s="275"/>
      <c r="R21" s="275"/>
      <c r="S21" s="275"/>
      <c r="T21" s="275"/>
      <c r="U21" s="275"/>
      <c r="V21" s="275"/>
      <c r="W21" s="275"/>
      <c r="X21" s="271"/>
      <c r="AB21" s="1000"/>
      <c r="AC21" s="1000"/>
      <c r="AD21" s="1000"/>
      <c r="AE21" s="1000"/>
    </row>
    <row r="22" spans="1:31" ht="18.75" customHeight="1">
      <c r="A22" s="276"/>
      <c r="B22" s="276"/>
      <c r="C22" s="275"/>
      <c r="D22" s="275"/>
      <c r="E22" s="275"/>
      <c r="F22" s="275"/>
      <c r="G22" s="275"/>
      <c r="H22" s="275"/>
      <c r="I22" s="275"/>
      <c r="J22" s="1001" t="s">
        <v>271</v>
      </c>
      <c r="K22" s="1001"/>
      <c r="L22" s="1001"/>
      <c r="M22" s="1001"/>
      <c r="N22" s="1001"/>
      <c r="O22" s="275"/>
      <c r="P22" s="275"/>
      <c r="Q22" s="275"/>
      <c r="R22" s="275"/>
      <c r="S22" s="275"/>
      <c r="T22" s="276"/>
      <c r="U22" s="276"/>
      <c r="V22" s="276"/>
      <c r="W22" s="276"/>
      <c r="X22" s="276"/>
    </row>
    <row r="23" spans="1:31" ht="18.75" customHeight="1">
      <c r="A23" s="275"/>
      <c r="B23" s="275"/>
      <c r="C23" s="275"/>
      <c r="D23" s="275"/>
      <c r="E23" s="275"/>
      <c r="F23" s="275"/>
      <c r="G23" s="275"/>
      <c r="H23" s="275"/>
      <c r="I23" s="275"/>
      <c r="J23" s="275"/>
      <c r="K23" s="275"/>
      <c r="L23" s="275"/>
      <c r="M23" s="275"/>
      <c r="N23" s="275"/>
      <c r="O23" s="275"/>
      <c r="P23" s="275"/>
      <c r="Q23" s="285"/>
      <c r="R23" s="275"/>
      <c r="S23" s="275"/>
      <c r="T23" s="275"/>
      <c r="U23" s="279"/>
      <c r="V23" s="275"/>
      <c r="W23" s="275"/>
      <c r="X23" s="282"/>
    </row>
    <row r="24" spans="1:31" ht="18.75" customHeight="1">
      <c r="A24" s="1002" t="s">
        <v>266</v>
      </c>
      <c r="B24" s="1002"/>
      <c r="C24" s="1002"/>
      <c r="D24" s="1002"/>
      <c r="E24" s="1002"/>
      <c r="F24" s="1002"/>
      <c r="G24" s="1002"/>
      <c r="H24" s="1002"/>
      <c r="I24" s="1002"/>
      <c r="J24" s="1002"/>
      <c r="K24" s="1002"/>
      <c r="L24" s="1002"/>
      <c r="M24" s="1002"/>
      <c r="N24" s="1002"/>
      <c r="O24" s="1002"/>
      <c r="P24" s="1002"/>
      <c r="Q24" s="1002"/>
      <c r="R24" s="1002"/>
      <c r="S24" s="1002"/>
      <c r="T24" s="1002"/>
      <c r="U24" s="1002"/>
      <c r="V24" s="1002"/>
      <c r="W24" s="1002"/>
      <c r="X24" s="1002"/>
    </row>
    <row r="25" spans="1:31" ht="18.75" customHeight="1">
      <c r="A25" s="275"/>
      <c r="B25" s="275"/>
      <c r="C25" s="275"/>
      <c r="D25" s="275"/>
      <c r="E25" s="275"/>
      <c r="F25" s="275"/>
      <c r="G25" s="275"/>
      <c r="H25" s="275"/>
      <c r="I25" s="275"/>
      <c r="J25" s="275"/>
      <c r="K25" s="275"/>
      <c r="L25" s="275"/>
      <c r="M25" s="275"/>
      <c r="N25" s="275"/>
      <c r="O25" s="275"/>
      <c r="P25" s="275"/>
      <c r="Q25" s="285"/>
      <c r="R25" s="275"/>
      <c r="S25" s="275"/>
      <c r="T25" s="275"/>
      <c r="U25" s="275"/>
      <c r="V25" s="275"/>
      <c r="W25" s="275"/>
      <c r="X25" s="271"/>
    </row>
    <row r="26" spans="1:31" ht="18.75" customHeight="1">
      <c r="A26" s="275"/>
      <c r="B26" s="275"/>
      <c r="C26" s="275"/>
      <c r="D26" s="275"/>
      <c r="E26" s="275"/>
      <c r="F26" s="275"/>
      <c r="G26" s="275"/>
      <c r="H26" s="275"/>
      <c r="I26" s="286"/>
      <c r="J26" s="275" t="s">
        <v>272</v>
      </c>
      <c r="K26" s="275"/>
      <c r="L26" s="287"/>
      <c r="M26" s="275"/>
      <c r="N26" s="275"/>
      <c r="O26" s="275"/>
      <c r="P26" s="275"/>
      <c r="Q26" s="275"/>
      <c r="R26" s="275"/>
      <c r="S26" s="279"/>
      <c r="T26" s="275"/>
      <c r="U26" s="275"/>
      <c r="V26" s="275"/>
      <c r="W26" s="275"/>
      <c r="X26" s="271"/>
      <c r="AB26" s="1000"/>
      <c r="AC26" s="1000"/>
      <c r="AD26" s="1000"/>
      <c r="AE26" s="1000"/>
    </row>
    <row r="27" spans="1:31" ht="18.75" customHeight="1">
      <c r="A27" s="275"/>
      <c r="B27" s="275"/>
      <c r="C27" s="275"/>
      <c r="D27" s="275"/>
      <c r="E27" s="276"/>
      <c r="F27" s="275"/>
      <c r="G27" s="275"/>
      <c r="H27" s="275"/>
      <c r="I27" s="286" t="s">
        <v>273</v>
      </c>
      <c r="J27" s="276" t="s">
        <v>274</v>
      </c>
      <c r="K27" s="275"/>
      <c r="L27" s="288"/>
      <c r="M27" s="275"/>
      <c r="N27" s="275"/>
      <c r="O27" s="275"/>
      <c r="P27" s="275"/>
      <c r="Q27" s="275"/>
      <c r="R27" s="275"/>
      <c r="S27" s="275"/>
      <c r="T27" s="275"/>
      <c r="U27" s="275"/>
      <c r="V27" s="275"/>
      <c r="W27" s="275"/>
      <c r="X27" s="271"/>
    </row>
    <row r="28" spans="1:31" ht="18.75" customHeight="1">
      <c r="A28" s="276"/>
      <c r="B28" s="275"/>
      <c r="C28" s="275"/>
      <c r="D28" s="275"/>
      <c r="E28" s="275"/>
      <c r="F28" s="275"/>
      <c r="G28" s="275"/>
      <c r="H28" s="275"/>
      <c r="I28" s="286" t="s">
        <v>275</v>
      </c>
      <c r="J28" s="276" t="s">
        <v>276</v>
      </c>
      <c r="K28" s="275"/>
      <c r="L28" s="288"/>
      <c r="M28" s="275"/>
      <c r="N28" s="275"/>
      <c r="O28" s="275"/>
      <c r="P28" s="275"/>
      <c r="Q28" s="275"/>
      <c r="R28" s="275"/>
      <c r="S28" s="275"/>
      <c r="T28" s="275"/>
      <c r="U28" s="275"/>
      <c r="V28" s="275"/>
      <c r="W28" s="275"/>
      <c r="X28" s="271"/>
    </row>
    <row r="29" spans="1:31" ht="18.75" customHeight="1">
      <c r="A29" s="275"/>
      <c r="B29" s="275"/>
      <c r="C29" s="275"/>
      <c r="D29" s="275"/>
      <c r="E29" s="275"/>
      <c r="F29" s="275"/>
      <c r="G29" s="275"/>
      <c r="H29" s="275"/>
      <c r="I29" s="286" t="s">
        <v>277</v>
      </c>
      <c r="J29" s="276" t="s">
        <v>278</v>
      </c>
      <c r="K29" s="275"/>
      <c r="L29" s="288"/>
      <c r="M29" s="275"/>
      <c r="N29" s="275"/>
      <c r="O29" s="275"/>
      <c r="P29" s="275"/>
      <c r="Q29" s="275"/>
      <c r="R29" s="275"/>
      <c r="S29" s="275"/>
      <c r="T29" s="275"/>
      <c r="U29" s="275"/>
      <c r="V29" s="275"/>
      <c r="W29" s="275"/>
      <c r="X29" s="271"/>
    </row>
    <row r="30" spans="1:31" ht="18.75" customHeight="1">
      <c r="A30" s="275"/>
      <c r="B30" s="275"/>
      <c r="C30" s="275"/>
      <c r="D30" s="275"/>
      <c r="E30" s="275"/>
      <c r="F30" s="275"/>
      <c r="G30" s="275"/>
      <c r="H30" s="275"/>
      <c r="I30" s="286" t="s">
        <v>279</v>
      </c>
      <c r="J30" s="276" t="s">
        <v>280</v>
      </c>
      <c r="K30" s="275"/>
      <c r="L30" s="275"/>
      <c r="M30" s="275"/>
      <c r="N30" s="275"/>
      <c r="O30" s="275"/>
      <c r="P30" s="275"/>
      <c r="Q30" s="275"/>
      <c r="R30" s="275"/>
      <c r="S30" s="279"/>
      <c r="T30" s="275"/>
      <c r="U30" s="275"/>
      <c r="V30" s="275"/>
      <c r="W30" s="275"/>
      <c r="X30" s="289"/>
    </row>
    <row r="31" spans="1:31" ht="18.75" customHeight="1">
      <c r="A31" s="276"/>
      <c r="B31" s="286"/>
      <c r="C31" s="276"/>
      <c r="D31" s="276"/>
      <c r="E31" s="275"/>
      <c r="F31" s="286"/>
      <c r="G31" s="286"/>
      <c r="H31" s="286"/>
      <c r="I31" s="286" t="s">
        <v>281</v>
      </c>
      <c r="J31" s="276" t="s">
        <v>282</v>
      </c>
      <c r="K31" s="286"/>
      <c r="L31" s="286"/>
      <c r="M31" s="286"/>
      <c r="N31" s="286"/>
      <c r="O31" s="286"/>
      <c r="P31" s="286"/>
      <c r="Q31" s="286"/>
      <c r="R31" s="286"/>
      <c r="S31" s="286"/>
      <c r="T31" s="286"/>
      <c r="U31" s="286"/>
      <c r="V31" s="286"/>
      <c r="W31" s="286"/>
      <c r="X31" s="268"/>
    </row>
    <row r="32" spans="1:31" ht="19.5" customHeight="1">
      <c r="A32" s="286"/>
      <c r="B32" s="286"/>
      <c r="C32" s="286"/>
      <c r="D32" s="276"/>
      <c r="E32" s="275"/>
      <c r="F32" s="286"/>
      <c r="G32" s="286"/>
      <c r="H32" s="286"/>
      <c r="I32" s="286" t="s">
        <v>283</v>
      </c>
      <c r="J32" s="276" t="s">
        <v>284</v>
      </c>
      <c r="K32" s="286"/>
      <c r="L32" s="286"/>
      <c r="M32" s="286"/>
      <c r="N32" s="286"/>
      <c r="O32" s="286"/>
      <c r="P32" s="286"/>
      <c r="Q32" s="286"/>
      <c r="R32" s="286"/>
      <c r="S32" s="286"/>
      <c r="T32" s="286"/>
      <c r="U32" s="286"/>
      <c r="V32" s="286"/>
      <c r="W32" s="286"/>
      <c r="X32" s="268"/>
    </row>
    <row r="33" spans="1:24" ht="18.75" customHeight="1">
      <c r="A33" s="273"/>
      <c r="B33" s="273"/>
      <c r="C33" s="273"/>
      <c r="D33" s="273"/>
      <c r="E33" s="275"/>
      <c r="F33" s="273"/>
      <c r="G33" s="273"/>
      <c r="H33" s="273"/>
      <c r="I33" s="291" t="s">
        <v>285</v>
      </c>
      <c r="J33" s="292" t="s">
        <v>286</v>
      </c>
      <c r="K33" s="322"/>
      <c r="L33" s="322"/>
      <c r="M33" s="322"/>
      <c r="N33" s="322"/>
      <c r="O33" s="322"/>
      <c r="P33" s="322"/>
      <c r="Q33" s="323"/>
      <c r="R33" s="323"/>
      <c r="S33" s="323"/>
      <c r="T33" s="323"/>
      <c r="U33" s="323"/>
      <c r="V33" s="323"/>
      <c r="W33" s="323"/>
      <c r="X33" s="293"/>
    </row>
    <row r="34" spans="1:24" ht="18.75" customHeight="1">
      <c r="A34" s="273"/>
      <c r="B34" s="273"/>
      <c r="C34" s="273"/>
      <c r="D34" s="273"/>
      <c r="E34" s="273"/>
      <c r="F34" s="273"/>
      <c r="G34" s="273"/>
      <c r="H34" s="273"/>
      <c r="I34" s="322"/>
      <c r="J34" s="322"/>
      <c r="K34" s="322"/>
      <c r="L34" s="322"/>
      <c r="M34" s="322"/>
      <c r="N34" s="322"/>
      <c r="O34" s="322"/>
      <c r="P34" s="322"/>
      <c r="Q34" s="323"/>
      <c r="R34" s="323"/>
      <c r="S34" s="323"/>
      <c r="T34" s="323"/>
      <c r="V34" s="323"/>
      <c r="X34" s="324" t="s">
        <v>287</v>
      </c>
    </row>
    <row r="35" spans="1:24" ht="18.75" customHeight="1">
      <c r="A35" s="273"/>
      <c r="B35" s="273"/>
      <c r="D35" s="273"/>
      <c r="E35" s="273"/>
      <c r="F35" s="273"/>
      <c r="G35" s="273"/>
      <c r="H35" s="273"/>
      <c r="I35" s="322"/>
      <c r="J35" s="322"/>
      <c r="K35" s="322"/>
      <c r="L35" s="322"/>
      <c r="M35" s="322"/>
      <c r="N35" s="322"/>
      <c r="O35" s="322"/>
      <c r="P35" s="322"/>
      <c r="Q35" s="323"/>
      <c r="R35" s="323"/>
      <c r="S35" s="323"/>
      <c r="T35" s="323"/>
      <c r="U35" s="275"/>
      <c r="V35" s="323"/>
      <c r="W35" s="323"/>
      <c r="X35" s="293"/>
    </row>
    <row r="36" spans="1:24" ht="18.75" customHeight="1">
      <c r="A36" s="273"/>
      <c r="B36" s="273"/>
      <c r="C36" s="447" t="s">
        <v>485</v>
      </c>
      <c r="D36" s="488"/>
      <c r="E36" s="273"/>
      <c r="F36" s="273"/>
      <c r="G36" s="273"/>
      <c r="H36" s="273"/>
      <c r="I36" s="322"/>
      <c r="J36" s="322"/>
      <c r="K36" s="322"/>
      <c r="L36" s="322"/>
      <c r="M36" s="322"/>
      <c r="N36" s="322"/>
      <c r="O36" s="322"/>
      <c r="P36" s="322"/>
      <c r="Q36" s="323"/>
      <c r="R36" s="323"/>
      <c r="S36" s="323"/>
      <c r="T36" s="323"/>
      <c r="U36" s="323"/>
      <c r="V36" s="323"/>
      <c r="W36" s="323"/>
      <c r="X36" s="293"/>
    </row>
    <row r="37" spans="1:24" ht="18.75" customHeight="1">
      <c r="A37" s="273"/>
      <c r="B37" s="273"/>
      <c r="C37" s="447" t="s">
        <v>509</v>
      </c>
      <c r="D37" s="273"/>
      <c r="E37" s="273"/>
      <c r="F37" s="273"/>
      <c r="G37" s="273"/>
      <c r="H37" s="273"/>
      <c r="I37" s="322"/>
      <c r="J37" s="322"/>
      <c r="K37" s="322"/>
      <c r="L37" s="322"/>
      <c r="M37" s="322"/>
      <c r="N37" s="322"/>
      <c r="O37" s="322"/>
      <c r="P37" s="322"/>
      <c r="Q37" s="323"/>
      <c r="R37" s="323"/>
      <c r="S37" s="323"/>
      <c r="T37" s="323"/>
      <c r="U37" s="323"/>
      <c r="V37" s="323"/>
      <c r="W37" s="323"/>
      <c r="X37" s="293"/>
    </row>
    <row r="38" spans="1:24" ht="18.75" customHeight="1">
      <c r="A38" s="281"/>
      <c r="B38" s="290"/>
      <c r="C38" s="447" t="s">
        <v>486</v>
      </c>
      <c r="D38" s="290"/>
      <c r="E38" s="290"/>
      <c r="F38" s="281"/>
      <c r="G38" s="281"/>
      <c r="H38" s="290"/>
      <c r="I38" s="321"/>
      <c r="J38" s="321"/>
      <c r="K38" s="321"/>
      <c r="L38" s="321"/>
      <c r="M38" s="321"/>
      <c r="N38" s="321"/>
      <c r="O38" s="321"/>
      <c r="P38" s="321"/>
      <c r="R38" s="281"/>
      <c r="S38" s="281"/>
      <c r="T38" s="281"/>
      <c r="V38" s="281"/>
    </row>
    <row r="39" spans="1:24" ht="21.95" customHeight="1">
      <c r="A39" s="281"/>
      <c r="B39" s="290"/>
      <c r="C39" s="290"/>
      <c r="D39" s="290"/>
      <c r="E39" s="290"/>
      <c r="F39" s="281"/>
      <c r="G39" s="281"/>
      <c r="H39" s="321"/>
      <c r="I39" s="321"/>
      <c r="J39" s="321"/>
      <c r="K39" s="321"/>
      <c r="L39" s="321"/>
      <c r="M39" s="321"/>
      <c r="N39" s="321"/>
      <c r="O39" s="321"/>
      <c r="P39" s="321"/>
      <c r="Q39" s="269"/>
      <c r="R39" s="281"/>
      <c r="S39" s="281"/>
      <c r="T39" s="281"/>
      <c r="U39" s="281"/>
      <c r="V39" s="281"/>
      <c r="W39" s="281"/>
      <c r="X39" s="281"/>
    </row>
    <row r="40" spans="1:24" ht="21.95" customHeight="1">
      <c r="A40" s="281"/>
      <c r="B40" s="290"/>
      <c r="C40" s="290"/>
      <c r="D40" s="290"/>
      <c r="E40" s="290"/>
      <c r="F40" s="281"/>
      <c r="G40" s="281"/>
      <c r="H40" s="321"/>
      <c r="I40" s="321"/>
      <c r="J40" s="321"/>
      <c r="K40" s="321"/>
      <c r="L40" s="321"/>
      <c r="M40" s="321"/>
      <c r="N40" s="321"/>
      <c r="O40" s="321"/>
      <c r="P40" s="321"/>
      <c r="Q40" s="269"/>
      <c r="R40" s="281"/>
      <c r="S40" s="281"/>
      <c r="T40" s="281"/>
      <c r="U40" s="281"/>
      <c r="V40" s="281"/>
      <c r="W40" s="281"/>
      <c r="X40" s="495" t="str">
        <f>$F$4</f>
        <v>○○○○○○○○○○○ESCO事業</v>
      </c>
    </row>
    <row r="41" spans="1:24" ht="21.95" customHeight="1">
      <c r="A41" s="281"/>
      <c r="B41" s="290"/>
      <c r="C41" s="290"/>
      <c r="D41" s="290"/>
      <c r="E41" s="290"/>
      <c r="F41" s="281"/>
      <c r="G41" s="280"/>
      <c r="H41" s="321"/>
      <c r="I41" s="321"/>
      <c r="J41" s="321"/>
      <c r="K41" s="321"/>
      <c r="L41" s="321"/>
      <c r="M41" s="321"/>
      <c r="N41" s="321"/>
      <c r="O41" s="321"/>
      <c r="P41" s="321"/>
      <c r="Q41" s="269"/>
      <c r="R41" s="281"/>
      <c r="S41" s="281"/>
      <c r="T41" s="281"/>
      <c r="U41" s="281"/>
      <c r="V41" s="281"/>
      <c r="W41" s="281"/>
      <c r="X41" s="281"/>
    </row>
    <row r="42" spans="1:24" ht="21.95" customHeight="1">
      <c r="A42" s="281"/>
      <c r="B42" s="290"/>
      <c r="C42" s="290"/>
      <c r="D42" s="290"/>
      <c r="E42" s="290"/>
      <c r="F42" s="281"/>
      <c r="G42" s="281"/>
      <c r="H42" s="321"/>
      <c r="I42" s="321"/>
      <c r="J42" s="321"/>
      <c r="K42" s="321"/>
      <c r="L42" s="321"/>
      <c r="M42" s="321"/>
      <c r="N42" s="321"/>
      <c r="O42" s="321"/>
      <c r="P42" s="321"/>
      <c r="Q42" s="269"/>
      <c r="R42" s="281"/>
      <c r="S42" s="281"/>
      <c r="T42" s="281"/>
      <c r="U42" s="281"/>
      <c r="V42" s="281"/>
      <c r="W42" s="281"/>
      <c r="X42" s="281"/>
    </row>
    <row r="43" spans="1:24" ht="15" customHeight="1">
      <c r="A43" s="281"/>
      <c r="B43" s="996"/>
      <c r="C43" s="996"/>
      <c r="D43" s="996"/>
      <c r="E43" s="996"/>
      <c r="F43" s="281"/>
      <c r="G43" s="281"/>
      <c r="H43" s="997"/>
      <c r="I43" s="998"/>
      <c r="J43" s="998"/>
      <c r="K43" s="998"/>
      <c r="L43" s="998"/>
      <c r="M43" s="998"/>
      <c r="N43" s="998"/>
      <c r="O43" s="998"/>
      <c r="P43" s="998"/>
      <c r="Q43" s="293"/>
      <c r="R43" s="293"/>
      <c r="S43" s="293"/>
      <c r="T43" s="293"/>
      <c r="U43" s="293"/>
      <c r="V43" s="293"/>
      <c r="W43" s="293"/>
      <c r="X43" s="293"/>
    </row>
    <row r="44" spans="1:24" ht="15" customHeight="1">
      <c r="A44" s="281"/>
      <c r="B44" s="996"/>
      <c r="C44" s="996"/>
      <c r="D44" s="996"/>
      <c r="E44" s="996"/>
      <c r="F44" s="281"/>
      <c r="G44" s="281"/>
      <c r="H44" s="997"/>
      <c r="I44" s="998"/>
      <c r="J44" s="998"/>
      <c r="K44" s="998"/>
      <c r="L44" s="998"/>
      <c r="M44" s="998"/>
      <c r="N44" s="998"/>
      <c r="O44" s="998"/>
      <c r="P44" s="998"/>
      <c r="Q44" s="293"/>
      <c r="R44" s="293"/>
      <c r="S44" s="293"/>
      <c r="T44" s="293"/>
      <c r="U44" s="293"/>
      <c r="V44" s="293"/>
      <c r="W44" s="293"/>
      <c r="X44" s="293"/>
    </row>
    <row r="45" spans="1:24" ht="15" customHeight="1">
      <c r="A45" s="281"/>
      <c r="B45" s="996"/>
      <c r="C45" s="996"/>
      <c r="D45" s="996"/>
      <c r="E45" s="996"/>
      <c r="F45" s="281"/>
      <c r="G45" s="281"/>
      <c r="H45" s="997"/>
      <c r="I45" s="998"/>
      <c r="J45" s="998"/>
      <c r="K45" s="998"/>
      <c r="L45" s="998"/>
      <c r="M45" s="998"/>
      <c r="N45" s="998"/>
      <c r="O45" s="998"/>
      <c r="P45" s="998"/>
      <c r="Q45" s="293"/>
      <c r="R45" s="293"/>
      <c r="S45" s="293"/>
      <c r="T45" s="293"/>
      <c r="U45" s="293"/>
      <c r="V45" s="293"/>
      <c r="W45" s="293"/>
      <c r="X45" s="293"/>
    </row>
    <row r="46" spans="1:24" ht="15" customHeight="1">
      <c r="A46" s="281"/>
      <c r="B46" s="996"/>
      <c r="C46" s="996"/>
      <c r="D46" s="996"/>
      <c r="E46" s="996"/>
      <c r="F46" s="281"/>
      <c r="G46" s="281"/>
      <c r="H46" s="997"/>
      <c r="I46" s="998"/>
      <c r="J46" s="998"/>
      <c r="K46" s="998"/>
      <c r="L46" s="998"/>
      <c r="M46" s="998"/>
      <c r="N46" s="998"/>
      <c r="O46" s="998"/>
      <c r="P46" s="998"/>
      <c r="Q46" s="293"/>
      <c r="R46" s="281"/>
      <c r="S46" s="293"/>
      <c r="T46" s="293"/>
      <c r="U46" s="293"/>
      <c r="V46" s="293"/>
      <c r="W46" s="293"/>
      <c r="X46" s="293"/>
    </row>
    <row r="47" spans="1:24" ht="15" customHeight="1">
      <c r="A47" s="281"/>
      <c r="B47" s="996"/>
      <c r="C47" s="996"/>
      <c r="D47" s="996"/>
      <c r="E47" s="996"/>
      <c r="F47" s="281"/>
      <c r="G47" s="281"/>
      <c r="H47" s="997"/>
      <c r="I47" s="998"/>
      <c r="J47" s="998"/>
      <c r="K47" s="998"/>
      <c r="L47" s="998"/>
      <c r="M47" s="998"/>
      <c r="N47" s="998"/>
      <c r="O47" s="998"/>
      <c r="P47" s="998"/>
      <c r="Q47" s="293"/>
      <c r="R47" s="293"/>
      <c r="S47" s="293"/>
      <c r="T47" s="293"/>
      <c r="U47" s="293"/>
      <c r="V47" s="293"/>
      <c r="W47" s="293"/>
      <c r="X47" s="293"/>
    </row>
    <row r="48" spans="1:24" ht="15" customHeight="1">
      <c r="A48" s="281"/>
      <c r="B48" s="996"/>
      <c r="C48" s="996"/>
      <c r="D48" s="996"/>
      <c r="E48" s="996"/>
      <c r="F48" s="281"/>
      <c r="G48" s="281"/>
      <c r="H48" s="997"/>
      <c r="I48" s="998"/>
      <c r="J48" s="998"/>
      <c r="K48" s="998"/>
      <c r="L48" s="998"/>
      <c r="M48" s="998"/>
      <c r="N48" s="998"/>
      <c r="O48" s="998"/>
      <c r="P48" s="998"/>
      <c r="Q48" s="293"/>
      <c r="R48" s="293"/>
      <c r="S48" s="293"/>
      <c r="T48" s="293"/>
      <c r="U48" s="293"/>
      <c r="V48" s="293"/>
      <c r="W48" s="293"/>
      <c r="X48" s="293"/>
    </row>
    <row r="49" spans="1:24" ht="20.100000000000001" customHeight="1">
      <c r="A49" s="281"/>
      <c r="B49" s="294"/>
      <c r="C49" s="295"/>
      <c r="D49" s="281"/>
      <c r="E49" s="281"/>
      <c r="F49" s="281"/>
      <c r="G49" s="281"/>
      <c r="H49" s="281"/>
      <c r="I49" s="281"/>
      <c r="J49" s="281"/>
      <c r="K49" s="281"/>
      <c r="L49" s="281"/>
      <c r="M49" s="281"/>
      <c r="N49" s="281"/>
      <c r="O49" s="281"/>
      <c r="P49" s="281"/>
      <c r="Q49" s="281"/>
      <c r="R49" s="281"/>
      <c r="S49" s="281"/>
      <c r="T49" s="281"/>
      <c r="U49" s="281"/>
      <c r="V49" s="296"/>
      <c r="W49" s="297"/>
      <c r="X49" s="281"/>
    </row>
    <row r="50" spans="1:24" ht="32.25" customHeight="1">
      <c r="A50" s="280"/>
      <c r="B50" s="280"/>
      <c r="C50" s="280"/>
      <c r="D50" s="280"/>
      <c r="E50" s="280"/>
      <c r="F50" s="280"/>
      <c r="G50" s="280"/>
      <c r="H50" s="280"/>
      <c r="I50" s="280"/>
      <c r="J50" s="280"/>
      <c r="K50" s="280"/>
      <c r="L50" s="280"/>
      <c r="M50" s="280"/>
      <c r="N50" s="280"/>
      <c r="O50" s="280"/>
      <c r="P50" s="280"/>
      <c r="Q50" s="280"/>
      <c r="R50" s="280"/>
      <c r="S50" s="280"/>
      <c r="T50" s="280"/>
      <c r="U50" s="280"/>
      <c r="V50" s="297"/>
      <c r="W50" s="297"/>
      <c r="X50" s="280"/>
    </row>
  </sheetData>
  <mergeCells count="19">
    <mergeCell ref="A2:X2"/>
    <mergeCell ref="AB19:AE19"/>
    <mergeCell ref="AB20:AE20"/>
    <mergeCell ref="AB21:AE21"/>
    <mergeCell ref="J15:N15"/>
    <mergeCell ref="J16:N16"/>
    <mergeCell ref="J17:N17"/>
    <mergeCell ref="J19:N19"/>
    <mergeCell ref="J20:N20"/>
    <mergeCell ref="J21:N21"/>
    <mergeCell ref="C5:E5"/>
    <mergeCell ref="C6:F6"/>
    <mergeCell ref="B43:E48"/>
    <mergeCell ref="H43:H48"/>
    <mergeCell ref="I43:P48"/>
    <mergeCell ref="C4:E4"/>
    <mergeCell ref="AB26:AE26"/>
    <mergeCell ref="J22:N22"/>
    <mergeCell ref="A24:X24"/>
  </mergeCells>
  <phoneticPr fontId="3"/>
  <dataValidations count="1">
    <dataValidation type="list" allowBlank="1" showInputMessage="1" showErrorMessage="1" sqref="Q39:Q42">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34"/>
  <sheetViews>
    <sheetView view="pageBreakPreview" zoomScale="85" zoomScaleNormal="100" zoomScaleSheetLayoutView="85" workbookViewId="0">
      <selection activeCell="J20" sqref="J20:N20"/>
    </sheetView>
  </sheetViews>
  <sheetFormatPr defaultRowHeight="13.5"/>
  <cols>
    <col min="1" max="2" width="2.625" style="46" customWidth="1"/>
    <col min="3" max="3" width="32.375" style="46" customWidth="1"/>
    <col min="4" max="4" width="10.625" style="46" bestFit="1" customWidth="1"/>
    <col min="5" max="5" width="10.25" style="46" bestFit="1" customWidth="1"/>
    <col min="6" max="6" width="10.25" style="46" hidden="1" customWidth="1"/>
    <col min="7" max="7" width="9" style="46"/>
    <col min="8" max="9" width="11.25" style="46" customWidth="1"/>
    <col min="10" max="10" width="9.125" style="46" customWidth="1"/>
    <col min="11" max="11" width="11.25" style="46" customWidth="1"/>
    <col min="12" max="12" width="11.625" style="46" customWidth="1"/>
    <col min="13" max="13" width="8.875" style="46" customWidth="1"/>
    <col min="14" max="14" width="9" style="854"/>
    <col min="15" max="15" width="11.25" style="855" customWidth="1"/>
    <col min="16" max="20" width="9" style="854"/>
    <col min="21" max="21" width="34.375" style="854" bestFit="1" customWidth="1"/>
    <col min="22" max="22" width="12.75" style="857" customWidth="1"/>
    <col min="23" max="23" width="9" style="854"/>
    <col min="24" max="24" width="23.5" style="854" bestFit="1" customWidth="1"/>
    <col min="25" max="25" width="4.75" style="857" bestFit="1" customWidth="1"/>
    <col min="26" max="26" width="21.5" style="854" bestFit="1" customWidth="1"/>
    <col min="27" max="16384" width="9" style="46"/>
  </cols>
  <sheetData>
    <row r="1" spans="1:26" ht="17.25">
      <c r="A1" s="47"/>
      <c r="B1" s="47"/>
      <c r="C1" s="330" t="s">
        <v>787</v>
      </c>
      <c r="D1" s="330"/>
      <c r="E1" s="976" t="s">
        <v>788</v>
      </c>
      <c r="F1" s="820" t="s">
        <v>789</v>
      </c>
      <c r="G1" s="976" t="s">
        <v>790</v>
      </c>
      <c r="H1" s="977"/>
      <c r="I1" s="1051" t="s">
        <v>791</v>
      </c>
      <c r="J1" s="1051"/>
      <c r="K1" s="978">
        <f>O6</f>
        <v>1</v>
      </c>
      <c r="L1" s="47"/>
      <c r="M1" s="47"/>
    </row>
    <row r="2" spans="1:26" ht="7.5" customHeight="1">
      <c r="A2" s="47"/>
      <c r="B2" s="47"/>
      <c r="C2" s="330"/>
      <c r="D2" s="47"/>
      <c r="E2" s="47"/>
      <c r="F2" s="47"/>
      <c r="G2" s="47"/>
      <c r="H2" s="47"/>
      <c r="I2" s="47"/>
      <c r="J2" s="47"/>
      <c r="K2" s="47"/>
      <c r="L2" s="47"/>
      <c r="M2" s="47"/>
    </row>
    <row r="3" spans="1:26">
      <c r="A3" s="47"/>
      <c r="B3" s="47"/>
      <c r="C3" s="10"/>
      <c r="D3" s="10"/>
      <c r="E3" s="10"/>
      <c r="F3" s="10"/>
      <c r="G3" s="10"/>
      <c r="H3" s="10"/>
      <c r="I3" s="10"/>
      <c r="J3" s="10"/>
      <c r="K3" s="935"/>
      <c r="L3" s="517" t="s">
        <v>679</v>
      </c>
      <c r="M3" s="10"/>
    </row>
    <row r="4" spans="1:26" ht="14.25" thickBot="1">
      <c r="A4" s="47"/>
      <c r="B4" s="47"/>
      <c r="C4" s="10"/>
      <c r="D4" s="10"/>
      <c r="E4" s="10"/>
      <c r="F4" s="10"/>
      <c r="G4" s="10"/>
      <c r="H4" s="10"/>
      <c r="I4" s="10"/>
      <c r="J4" s="10"/>
      <c r="K4" s="10"/>
      <c r="L4" s="96" t="s">
        <v>26</v>
      </c>
      <c r="M4" s="10"/>
    </row>
    <row r="5" spans="1:26" s="756" customFormat="1" ht="17.100000000000001" customHeight="1">
      <c r="A5" s="751"/>
      <c r="B5" s="1066" t="s">
        <v>27</v>
      </c>
      <c r="C5" s="1067"/>
      <c r="D5" s="930"/>
      <c r="E5" s="752">
        <f>D5+1</f>
        <v>1</v>
      </c>
      <c r="F5" s="752">
        <v>34</v>
      </c>
      <c r="G5" s="1063" t="s">
        <v>674</v>
      </c>
      <c r="H5" s="931"/>
      <c r="I5" s="753">
        <f>IF(H5-D5=14," ",IF(H5-D5=13,"",H5+1))</f>
        <v>1</v>
      </c>
      <c r="J5" s="1063" t="s">
        <v>608</v>
      </c>
      <c r="K5" s="754">
        <f>IF(H5-D5=14,"",D5+14)</f>
        <v>14</v>
      </c>
      <c r="L5" s="1061" t="s">
        <v>24</v>
      </c>
      <c r="M5" s="755"/>
      <c r="N5" s="787" t="s">
        <v>760</v>
      </c>
      <c r="O5" s="856"/>
      <c r="P5" s="787"/>
      <c r="Q5" s="787"/>
      <c r="R5" s="787"/>
      <c r="S5" s="787"/>
      <c r="T5" s="787"/>
      <c r="U5" s="787"/>
      <c r="V5" s="858"/>
      <c r="W5" s="787"/>
      <c r="X5" s="787"/>
      <c r="Y5" s="858"/>
      <c r="Z5" s="787"/>
    </row>
    <row r="6" spans="1:26" s="756" customFormat="1" ht="17.100000000000001" customHeight="1" thickBot="1">
      <c r="A6" s="751"/>
      <c r="B6" s="1068"/>
      <c r="C6" s="1069"/>
      <c r="D6" s="757" t="s">
        <v>28</v>
      </c>
      <c r="E6" s="757" t="s">
        <v>29</v>
      </c>
      <c r="F6" s="758" t="s">
        <v>30</v>
      </c>
      <c r="G6" s="1064"/>
      <c r="H6" s="759" t="s">
        <v>513</v>
      </c>
      <c r="I6" s="759" t="str">
        <f>IF(H5-D5=14," ",IF(H5-D5=13,"","契約終了次年度"))</f>
        <v>契約終了次年度</v>
      </c>
      <c r="J6" s="1065"/>
      <c r="K6" s="760" t="str">
        <f>IF(H5-D5=14,"","15年度")</f>
        <v>15年度</v>
      </c>
      <c r="L6" s="1062"/>
      <c r="M6" s="755"/>
      <c r="N6" s="850" t="s">
        <v>752</v>
      </c>
      <c r="O6" s="847">
        <f>H5-D5+1</f>
        <v>1</v>
      </c>
      <c r="P6" s="848" t="s">
        <v>756</v>
      </c>
      <c r="Q6" s="787"/>
      <c r="R6" s="787"/>
      <c r="S6" s="787"/>
      <c r="T6" s="787"/>
      <c r="U6" s="787"/>
      <c r="V6" s="858"/>
      <c r="W6" s="787"/>
      <c r="X6" s="787"/>
      <c r="Y6" s="858"/>
      <c r="Z6" s="787"/>
    </row>
    <row r="7" spans="1:26" s="756" customFormat="1" ht="17.100000000000001" customHeight="1" thickTop="1">
      <c r="A7" s="751"/>
      <c r="B7" s="761" t="s">
        <v>672</v>
      </c>
      <c r="C7" s="762"/>
      <c r="D7" s="763">
        <f>SUM(D8:D9)</f>
        <v>0</v>
      </c>
      <c r="E7" s="763">
        <f>SUM(E8:E9)</f>
        <v>0</v>
      </c>
      <c r="F7" s="763"/>
      <c r="G7" s="807" t="s">
        <v>673</v>
      </c>
      <c r="H7" s="763">
        <f>SUM(H8:H9)</f>
        <v>0</v>
      </c>
      <c r="I7" s="764">
        <f>IF(H5-D5=14," ",IF(H5-D5=13,"",SUM(I8:I9)))</f>
        <v>0</v>
      </c>
      <c r="J7" s="807" t="s">
        <v>673</v>
      </c>
      <c r="K7" s="764">
        <f>IF(H5-D5=14,"",SUM(K8:K9))</f>
        <v>0</v>
      </c>
      <c r="L7" s="765">
        <f>SUM(L8:L9)</f>
        <v>0</v>
      </c>
      <c r="M7" s="755"/>
      <c r="N7" s="787"/>
      <c r="O7" s="856"/>
      <c r="P7" s="787"/>
      <c r="Q7" s="787"/>
      <c r="R7" s="787"/>
      <c r="S7" s="787"/>
      <c r="T7" s="787"/>
      <c r="U7" s="787"/>
      <c r="V7" s="858"/>
      <c r="W7" s="787"/>
      <c r="X7" s="787"/>
      <c r="Y7" s="858"/>
      <c r="Z7" s="787"/>
    </row>
    <row r="8" spans="1:26" s="756" customFormat="1" ht="17.100000000000001" customHeight="1">
      <c r="A8" s="751"/>
      <c r="B8" s="1059"/>
      <c r="C8" s="766" t="s">
        <v>32</v>
      </c>
      <c r="D8" s="928"/>
      <c r="E8" s="767">
        <f>D8</f>
        <v>0</v>
      </c>
      <c r="F8" s="767"/>
      <c r="G8" s="1056" t="s">
        <v>510</v>
      </c>
      <c r="H8" s="768">
        <f>D8</f>
        <v>0</v>
      </c>
      <c r="I8" s="768">
        <f>IF(H5-D5=14," ",IF(H5-D5=13,"",D8))</f>
        <v>0</v>
      </c>
      <c r="J8" s="1056" t="s">
        <v>510</v>
      </c>
      <c r="K8" s="769">
        <f>IF(H5-D5=14,"",D8)</f>
        <v>0</v>
      </c>
      <c r="L8" s="770">
        <f>D8*15</f>
        <v>0</v>
      </c>
      <c r="M8" s="755"/>
      <c r="N8" s="787"/>
      <c r="O8" s="856"/>
      <c r="P8" s="787"/>
      <c r="Q8" s="787"/>
      <c r="R8" s="787"/>
      <c r="S8" s="787"/>
      <c r="T8" s="787"/>
      <c r="U8" s="787"/>
      <c r="V8" s="858"/>
      <c r="W8" s="787"/>
      <c r="X8" s="787"/>
      <c r="Y8" s="858"/>
      <c r="Z8" s="787"/>
    </row>
    <row r="9" spans="1:26" s="756" customFormat="1" ht="17.100000000000001" customHeight="1">
      <c r="A9" s="751"/>
      <c r="B9" s="1060"/>
      <c r="C9" s="771" t="s">
        <v>725</v>
      </c>
      <c r="D9" s="929"/>
      <c r="E9" s="772">
        <f>D9</f>
        <v>0</v>
      </c>
      <c r="F9" s="772"/>
      <c r="G9" s="1058"/>
      <c r="H9" s="773">
        <f>D9</f>
        <v>0</v>
      </c>
      <c r="I9" s="773">
        <f>IF(H5-D5=14," ",IF(H5-D5=13,"",D9))</f>
        <v>0</v>
      </c>
      <c r="J9" s="1058"/>
      <c r="K9" s="774">
        <f>IF(H5-D5=14,"",D9)</f>
        <v>0</v>
      </c>
      <c r="L9" s="775">
        <f>D9*15</f>
        <v>0</v>
      </c>
      <c r="M9" s="755"/>
      <c r="N9" s="787"/>
      <c r="O9" s="856"/>
      <c r="P9" s="787"/>
      <c r="Q9" s="787"/>
      <c r="R9" s="787"/>
      <c r="S9" s="787"/>
      <c r="T9" s="787"/>
      <c r="U9" s="787"/>
      <c r="V9" s="858"/>
      <c r="W9" s="787"/>
      <c r="X9" s="787"/>
      <c r="Y9" s="858"/>
      <c r="Z9" s="787"/>
    </row>
    <row r="10" spans="1:26" s="756" customFormat="1" ht="17.100000000000001" customHeight="1">
      <c r="A10" s="751"/>
      <c r="B10" s="750" t="s">
        <v>677</v>
      </c>
      <c r="C10" s="749"/>
      <c r="D10" s="808">
        <f>SUM(D11:D12)</f>
        <v>0</v>
      </c>
      <c r="E10" s="808">
        <f>SUM(E11:E12)</f>
        <v>0</v>
      </c>
      <c r="F10" s="809"/>
      <c r="G10" s="807" t="s">
        <v>673</v>
      </c>
      <c r="H10" s="808">
        <f>SUM(H11:H12)</f>
        <v>0</v>
      </c>
      <c r="I10" s="808">
        <f>IF(H5-D5=14," ",IF(H5-D5=13,"",SUM(I11:I13)))</f>
        <v>0</v>
      </c>
      <c r="J10" s="807" t="s">
        <v>675</v>
      </c>
      <c r="K10" s="808">
        <f>IF(H5-D5=14,"",SUM(K11:K13))</f>
        <v>0</v>
      </c>
      <c r="L10" s="810">
        <f>SUM(L11:L13)</f>
        <v>0</v>
      </c>
      <c r="M10" s="755"/>
      <c r="N10" s="787"/>
      <c r="O10" s="856"/>
      <c r="P10" s="787"/>
      <c r="Q10" s="787"/>
      <c r="R10" s="787"/>
      <c r="S10" s="787"/>
      <c r="T10" s="787"/>
      <c r="U10" s="787"/>
      <c r="V10" s="858"/>
      <c r="W10" s="787"/>
      <c r="X10" s="787"/>
      <c r="Y10" s="858"/>
      <c r="Z10" s="787"/>
    </row>
    <row r="11" spans="1:26" s="756" customFormat="1" ht="17.100000000000001" customHeight="1">
      <c r="A11" s="751"/>
      <c r="B11" s="1070"/>
      <c r="C11" s="766" t="s">
        <v>31</v>
      </c>
      <c r="D11" s="933"/>
      <c r="E11" s="776">
        <f>D11</f>
        <v>0</v>
      </c>
      <c r="F11" s="776"/>
      <c r="G11" s="1056" t="s">
        <v>510</v>
      </c>
      <c r="H11" s="777">
        <f>D11</f>
        <v>0</v>
      </c>
      <c r="I11" s="777">
        <f>IF(H5-D5=14," ",IF(H5-D5=13,"",D11))</f>
        <v>0</v>
      </c>
      <c r="J11" s="1056" t="s">
        <v>512</v>
      </c>
      <c r="K11" s="778">
        <f>IF(H5-D5=14,"",D11)</f>
        <v>0</v>
      </c>
      <c r="L11" s="779">
        <f>D11*15</f>
        <v>0</v>
      </c>
      <c r="M11" s="755"/>
      <c r="N11" s="787"/>
      <c r="O11" s="856"/>
      <c r="P11" s="787"/>
      <c r="Q11" s="787"/>
      <c r="R11" s="787"/>
      <c r="S11" s="787"/>
      <c r="T11" s="787"/>
      <c r="U11" s="787"/>
      <c r="V11" s="858"/>
      <c r="W11" s="787"/>
      <c r="X11" s="787"/>
      <c r="Y11" s="858"/>
      <c r="Z11" s="787"/>
    </row>
    <row r="12" spans="1:26" s="756" customFormat="1" ht="17.100000000000001" customHeight="1">
      <c r="A12" s="751"/>
      <c r="B12" s="1070"/>
      <c r="C12" s="840" t="s">
        <v>726</v>
      </c>
      <c r="D12" s="934"/>
      <c r="E12" s="780">
        <f>D12</f>
        <v>0</v>
      </c>
      <c r="F12" s="780"/>
      <c r="G12" s="1057"/>
      <c r="H12" s="781">
        <f>D12</f>
        <v>0</v>
      </c>
      <c r="I12" s="781">
        <f>IF(H5-D5=14," ",IF(H5-D5=13,"",D12))</f>
        <v>0</v>
      </c>
      <c r="J12" s="1057"/>
      <c r="K12" s="844">
        <f>IF(H5-D5=14,"",D12)</f>
        <v>0</v>
      </c>
      <c r="L12" s="782">
        <f>IF(H5-D5=14,D12*15,IF(H5-D5=13,D12*14+K12,D12*(H5-D5+1)+I12*(K5-I5+1)))</f>
        <v>0</v>
      </c>
      <c r="M12" s="755"/>
      <c r="N12" s="787"/>
      <c r="O12" s="856"/>
      <c r="P12" s="787"/>
      <c r="Q12" s="787"/>
      <c r="R12" s="787"/>
      <c r="S12" s="787"/>
      <c r="T12" s="787"/>
      <c r="U12" s="787"/>
      <c r="V12" s="858"/>
      <c r="W12" s="787"/>
      <c r="X12" s="787"/>
      <c r="Y12" s="858"/>
      <c r="Z12" s="787"/>
    </row>
    <row r="13" spans="1:26" s="756" customFormat="1" ht="17.100000000000001" customHeight="1">
      <c r="A13" s="751"/>
      <c r="B13" s="839"/>
      <c r="C13" s="771" t="s">
        <v>744</v>
      </c>
      <c r="D13" s="841"/>
      <c r="E13" s="842"/>
      <c r="F13" s="842"/>
      <c r="G13" s="843"/>
      <c r="H13" s="842"/>
      <c r="I13" s="773">
        <f>IF(H5-D5=14,"",IF(H5-D5=13,"",K13))</f>
        <v>0</v>
      </c>
      <c r="J13" s="1058"/>
      <c r="K13" s="932"/>
      <c r="L13" s="775">
        <f>IF(H5-D5=14,0,IF(H5-D5=13,K13,K13*(K5-I5+1)))</f>
        <v>0</v>
      </c>
      <c r="M13" s="755"/>
      <c r="N13" s="787"/>
      <c r="O13" s="856"/>
      <c r="P13" s="787"/>
      <c r="Q13" s="787"/>
      <c r="R13" s="787"/>
      <c r="S13" s="787"/>
      <c r="T13" s="787"/>
      <c r="U13" s="787"/>
      <c r="V13" s="858"/>
      <c r="W13" s="787"/>
      <c r="X13" s="787"/>
      <c r="Y13" s="858"/>
      <c r="Z13" s="787"/>
    </row>
    <row r="14" spans="1:26" s="756" customFormat="1" ht="17.100000000000001" customHeight="1">
      <c r="A14" s="751"/>
      <c r="B14" s="783" t="s">
        <v>678</v>
      </c>
      <c r="C14" s="784"/>
      <c r="D14" s="785">
        <f>SUM(D15:D25)</f>
        <v>0</v>
      </c>
      <c r="E14" s="785">
        <f>SUM(E15:E25)</f>
        <v>0</v>
      </c>
      <c r="F14" s="764"/>
      <c r="G14" s="807" t="s">
        <v>673</v>
      </c>
      <c r="H14" s="785">
        <f>SUM(H15:H25)</f>
        <v>0</v>
      </c>
      <c r="I14" s="764">
        <f>IF(H5-D5=14," ",IF(H5-D5=13,"",SUM(I15:I25)))</f>
        <v>0</v>
      </c>
      <c r="J14" s="807" t="s">
        <v>673</v>
      </c>
      <c r="K14" s="786">
        <f>IF(H5-D5=14,"",SUM(K15:K25))</f>
        <v>0</v>
      </c>
      <c r="L14" s="765">
        <f>SUM(L15:L25)</f>
        <v>0</v>
      </c>
      <c r="M14" s="755"/>
      <c r="N14" s="787" t="s">
        <v>618</v>
      </c>
      <c r="O14" s="856"/>
      <c r="P14" s="787"/>
      <c r="Q14" s="787"/>
      <c r="R14" s="787"/>
      <c r="S14" s="787"/>
      <c r="T14" s="787"/>
      <c r="U14" s="787" t="s">
        <v>761</v>
      </c>
      <c r="V14" s="858"/>
      <c r="W14" s="787"/>
      <c r="X14" s="787"/>
      <c r="Y14" s="858"/>
      <c r="Z14" s="787"/>
    </row>
    <row r="15" spans="1:26" s="756" customFormat="1" ht="17.100000000000001" customHeight="1">
      <c r="A15" s="751"/>
      <c r="B15" s="1059"/>
      <c r="C15" s="788" t="s">
        <v>33</v>
      </c>
      <c r="D15" s="781">
        <f>ROUNDDOWN(O15/$O$6,0)</f>
        <v>0</v>
      </c>
      <c r="E15" s="776">
        <f t="shared" ref="E15:E25" si="0">D15</f>
        <v>0</v>
      </c>
      <c r="F15" s="781"/>
      <c r="G15" s="1056" t="s">
        <v>510</v>
      </c>
      <c r="H15" s="789">
        <f>D15+Y15</f>
        <v>0</v>
      </c>
      <c r="I15" s="789">
        <f>IF(H5-D5=14," ",IF(H5-D5=13,"",0))</f>
        <v>0</v>
      </c>
      <c r="J15" s="1056" t="s">
        <v>510</v>
      </c>
      <c r="K15" s="778">
        <f>IF(H5-D5=14,"",0)</f>
        <v>0</v>
      </c>
      <c r="L15" s="779">
        <f>D15*$O$6+Y15</f>
        <v>0</v>
      </c>
      <c r="M15" s="755"/>
      <c r="N15" s="790" t="str">
        <f>IF(O15-L15=0,"OK","ERROR")</f>
        <v>OK</v>
      </c>
      <c r="O15" s="791">
        <f>'様式9-6'!$D$4</f>
        <v>0</v>
      </c>
      <c r="P15" s="787" t="s">
        <v>610</v>
      </c>
      <c r="Q15" s="787"/>
      <c r="R15" s="787"/>
      <c r="S15" s="787"/>
      <c r="T15" s="787"/>
      <c r="U15" s="787" t="s">
        <v>758</v>
      </c>
      <c r="V15" s="853">
        <f t="shared" ref="V15:V23" si="1">O15/$O$6-ROUNDDOWN(O15/$O$6,0)</f>
        <v>0</v>
      </c>
      <c r="W15" s="787"/>
      <c r="X15" s="787" t="s">
        <v>759</v>
      </c>
      <c r="Y15" s="853">
        <f t="shared" ref="Y15:Y24" si="2">ROUND(V15*$O$6,0)</f>
        <v>0</v>
      </c>
      <c r="Z15" s="787" t="s">
        <v>757</v>
      </c>
    </row>
    <row r="16" spans="1:26" s="756" customFormat="1" ht="17.100000000000001" customHeight="1">
      <c r="A16" s="751"/>
      <c r="B16" s="1059"/>
      <c r="C16" s="792" t="s">
        <v>19</v>
      </c>
      <c r="D16" s="793">
        <f>ROUNDDOWN(O16/$O$6,0)</f>
        <v>0</v>
      </c>
      <c r="E16" s="793">
        <f t="shared" si="0"/>
        <v>0</v>
      </c>
      <c r="F16" s="793"/>
      <c r="G16" s="1057"/>
      <c r="H16" s="794">
        <f>D16+Y16</f>
        <v>0</v>
      </c>
      <c r="I16" s="794">
        <f>IF(H5-D5=14," ",IF(H5-D5=13,"",0))</f>
        <v>0</v>
      </c>
      <c r="J16" s="1057"/>
      <c r="K16" s="795">
        <f>IF(H5-D5=14,"",0)</f>
        <v>0</v>
      </c>
      <c r="L16" s="796">
        <f>D16*$O$6+Y16</f>
        <v>0</v>
      </c>
      <c r="M16" s="755"/>
      <c r="N16" s="790" t="str">
        <f t="shared" ref="N16:N23" si="3">IF(O16-L16=0,"OK","ERROR")</f>
        <v>OK</v>
      </c>
      <c r="O16" s="791">
        <f>'様式9-6'!$D$13</f>
        <v>0</v>
      </c>
      <c r="P16" s="787" t="s">
        <v>611</v>
      </c>
      <c r="Q16" s="787"/>
      <c r="R16" s="787"/>
      <c r="S16" s="787"/>
      <c r="T16" s="787"/>
      <c r="U16" s="787" t="s">
        <v>758</v>
      </c>
      <c r="V16" s="853">
        <f t="shared" si="1"/>
        <v>0</v>
      </c>
      <c r="W16" s="787"/>
      <c r="X16" s="787" t="s">
        <v>759</v>
      </c>
      <c r="Y16" s="853">
        <f t="shared" si="2"/>
        <v>0</v>
      </c>
      <c r="Z16" s="787" t="s">
        <v>757</v>
      </c>
    </row>
    <row r="17" spans="1:26" s="756" customFormat="1" ht="17.100000000000001" customHeight="1">
      <c r="A17" s="751"/>
      <c r="B17" s="1059"/>
      <c r="C17" s="792" t="s">
        <v>34</v>
      </c>
      <c r="D17" s="793">
        <f t="shared" ref="D17:D23" si="4">ROUNDDOWN(O17/$O$6,0)</f>
        <v>0</v>
      </c>
      <c r="E17" s="793">
        <f t="shared" si="0"/>
        <v>0</v>
      </c>
      <c r="F17" s="793"/>
      <c r="G17" s="1057"/>
      <c r="H17" s="794">
        <f t="shared" ref="H17:H23" si="5">D17+Y17</f>
        <v>0</v>
      </c>
      <c r="I17" s="794">
        <f>IF(H5-D5=14," ",IF(H5-D5=13,"",0))</f>
        <v>0</v>
      </c>
      <c r="J17" s="1057"/>
      <c r="K17" s="795">
        <f>IF(H5-D5=14,"",0)</f>
        <v>0</v>
      </c>
      <c r="L17" s="796">
        <f t="shared" ref="L17:L23" si="6">D17*$O$6+Y17</f>
        <v>0</v>
      </c>
      <c r="M17" s="755"/>
      <c r="N17" s="790" t="str">
        <f t="shared" si="3"/>
        <v>OK</v>
      </c>
      <c r="O17" s="791">
        <f>'様式9-6'!$D$14</f>
        <v>0</v>
      </c>
      <c r="P17" s="787" t="s">
        <v>609</v>
      </c>
      <c r="Q17" s="787"/>
      <c r="R17" s="787"/>
      <c r="S17" s="787"/>
      <c r="T17" s="787"/>
      <c r="U17" s="787" t="s">
        <v>758</v>
      </c>
      <c r="V17" s="853">
        <f t="shared" si="1"/>
        <v>0</v>
      </c>
      <c r="W17" s="787"/>
      <c r="X17" s="787" t="s">
        <v>759</v>
      </c>
      <c r="Y17" s="853">
        <f t="shared" si="2"/>
        <v>0</v>
      </c>
      <c r="Z17" s="787" t="s">
        <v>757</v>
      </c>
    </row>
    <row r="18" spans="1:26" s="756" customFormat="1" ht="17.100000000000001" customHeight="1">
      <c r="A18" s="751"/>
      <c r="B18" s="1059"/>
      <c r="C18" s="792" t="s">
        <v>21</v>
      </c>
      <c r="D18" s="793">
        <f t="shared" si="4"/>
        <v>0</v>
      </c>
      <c r="E18" s="776">
        <f t="shared" si="0"/>
        <v>0</v>
      </c>
      <c r="F18" s="793"/>
      <c r="G18" s="1057"/>
      <c r="H18" s="794">
        <f t="shared" si="5"/>
        <v>0</v>
      </c>
      <c r="I18" s="794">
        <f>IF(H5-D5=14," ",IF(H5-D5=13,"",0))</f>
        <v>0</v>
      </c>
      <c r="J18" s="1057"/>
      <c r="K18" s="795">
        <f>IF(H5-D5=14,"",0)</f>
        <v>0</v>
      </c>
      <c r="L18" s="796">
        <f t="shared" si="6"/>
        <v>0</v>
      </c>
      <c r="M18" s="755"/>
      <c r="N18" s="790" t="str">
        <f t="shared" si="3"/>
        <v>OK</v>
      </c>
      <c r="O18" s="791">
        <f>'様式9-6'!$D$15</f>
        <v>0</v>
      </c>
      <c r="P18" s="797" t="s">
        <v>612</v>
      </c>
      <c r="Q18" s="787"/>
      <c r="R18" s="787"/>
      <c r="S18" s="787"/>
      <c r="T18" s="787"/>
      <c r="U18" s="787" t="s">
        <v>758</v>
      </c>
      <c r="V18" s="853">
        <f t="shared" si="1"/>
        <v>0</v>
      </c>
      <c r="W18" s="787"/>
      <c r="X18" s="787" t="s">
        <v>759</v>
      </c>
      <c r="Y18" s="853">
        <f t="shared" si="2"/>
        <v>0</v>
      </c>
      <c r="Z18" s="787" t="s">
        <v>757</v>
      </c>
    </row>
    <row r="19" spans="1:26" s="756" customFormat="1" ht="17.100000000000001" customHeight="1">
      <c r="A19" s="751"/>
      <c r="B19" s="1059"/>
      <c r="C19" s="792" t="s">
        <v>729</v>
      </c>
      <c r="D19" s="793">
        <f t="shared" si="4"/>
        <v>0</v>
      </c>
      <c r="E19" s="793">
        <f t="shared" si="0"/>
        <v>0</v>
      </c>
      <c r="F19" s="793"/>
      <c r="G19" s="1057"/>
      <c r="H19" s="794">
        <f t="shared" si="5"/>
        <v>0</v>
      </c>
      <c r="I19" s="798">
        <f>IF(H5-D5=14," ",IF(H5-D5=13,"",0))</f>
        <v>0</v>
      </c>
      <c r="J19" s="1057"/>
      <c r="K19" s="799">
        <f>IF(H5-D5=14,"",0)</f>
        <v>0</v>
      </c>
      <c r="L19" s="796">
        <f t="shared" si="6"/>
        <v>0</v>
      </c>
      <c r="M19" s="751"/>
      <c r="N19" s="790" t="str">
        <f t="shared" si="3"/>
        <v>OK</v>
      </c>
      <c r="O19" s="800">
        <f>'様式9-6'!$E$17</f>
        <v>0</v>
      </c>
      <c r="P19" s="797" t="s">
        <v>613</v>
      </c>
      <c r="Q19" s="787"/>
      <c r="R19" s="787"/>
      <c r="S19" s="787"/>
      <c r="T19" s="787"/>
      <c r="U19" s="787" t="s">
        <v>758</v>
      </c>
      <c r="V19" s="853">
        <f t="shared" si="1"/>
        <v>0</v>
      </c>
      <c r="W19" s="787"/>
      <c r="X19" s="787" t="s">
        <v>759</v>
      </c>
      <c r="Y19" s="853">
        <f t="shared" si="2"/>
        <v>0</v>
      </c>
      <c r="Z19" s="787" t="s">
        <v>757</v>
      </c>
    </row>
    <row r="20" spans="1:26" s="756" customFormat="1" ht="17.100000000000001" customHeight="1">
      <c r="A20" s="751"/>
      <c r="B20" s="1059"/>
      <c r="C20" s="792" t="s">
        <v>730</v>
      </c>
      <c r="D20" s="793">
        <f t="shared" si="4"/>
        <v>0</v>
      </c>
      <c r="E20" s="793">
        <f t="shared" si="0"/>
        <v>0</v>
      </c>
      <c r="F20" s="793"/>
      <c r="G20" s="1057"/>
      <c r="H20" s="794">
        <f t="shared" si="5"/>
        <v>0</v>
      </c>
      <c r="I20" s="794">
        <f>IF(H5-D5=14," ",IF(H5-D5=13,"",0))</f>
        <v>0</v>
      </c>
      <c r="J20" s="1057"/>
      <c r="K20" s="795">
        <f>IF(H5-D5=14,"",0)</f>
        <v>0</v>
      </c>
      <c r="L20" s="796">
        <f t="shared" si="6"/>
        <v>0</v>
      </c>
      <c r="M20" s="755"/>
      <c r="N20" s="790" t="str">
        <f t="shared" si="3"/>
        <v>OK</v>
      </c>
      <c r="O20" s="791">
        <f>'様式9-6'!$E$18</f>
        <v>0</v>
      </c>
      <c r="P20" s="787" t="s">
        <v>614</v>
      </c>
      <c r="Q20" s="787"/>
      <c r="R20" s="787"/>
      <c r="S20" s="787"/>
      <c r="T20" s="787"/>
      <c r="U20" s="787" t="s">
        <v>758</v>
      </c>
      <c r="V20" s="853">
        <f t="shared" si="1"/>
        <v>0</v>
      </c>
      <c r="W20" s="787"/>
      <c r="X20" s="787" t="s">
        <v>759</v>
      </c>
      <c r="Y20" s="853">
        <f t="shared" si="2"/>
        <v>0</v>
      </c>
      <c r="Z20" s="787" t="s">
        <v>757</v>
      </c>
    </row>
    <row r="21" spans="1:26" s="756" customFormat="1" ht="17.100000000000001" customHeight="1">
      <c r="A21" s="751"/>
      <c r="B21" s="1059"/>
      <c r="C21" s="792" t="s">
        <v>35</v>
      </c>
      <c r="D21" s="793">
        <f t="shared" si="4"/>
        <v>0</v>
      </c>
      <c r="E21" s="776">
        <f t="shared" si="0"/>
        <v>0</v>
      </c>
      <c r="F21" s="793"/>
      <c r="G21" s="1057"/>
      <c r="H21" s="794">
        <f t="shared" si="5"/>
        <v>0</v>
      </c>
      <c r="I21" s="798">
        <f>IF(H5-D5=14," ",IF(H5-D5=13,"",0))</f>
        <v>0</v>
      </c>
      <c r="J21" s="1057"/>
      <c r="K21" s="799">
        <f>IF(H5-D5=14,"",0)</f>
        <v>0</v>
      </c>
      <c r="L21" s="796">
        <f t="shared" si="6"/>
        <v>0</v>
      </c>
      <c r="M21" s="751"/>
      <c r="N21" s="790" t="str">
        <f t="shared" si="3"/>
        <v>OK</v>
      </c>
      <c r="O21" s="800">
        <f>'様式9-6'!$E$20</f>
        <v>0</v>
      </c>
      <c r="P21" s="787" t="s">
        <v>615</v>
      </c>
      <c r="Q21" s="787"/>
      <c r="R21" s="787"/>
      <c r="S21" s="787"/>
      <c r="T21" s="787"/>
      <c r="U21" s="787" t="s">
        <v>758</v>
      </c>
      <c r="V21" s="853">
        <f t="shared" si="1"/>
        <v>0</v>
      </c>
      <c r="W21" s="787"/>
      <c r="X21" s="787" t="s">
        <v>759</v>
      </c>
      <c r="Y21" s="853">
        <f t="shared" si="2"/>
        <v>0</v>
      </c>
      <c r="Z21" s="787" t="s">
        <v>757</v>
      </c>
    </row>
    <row r="22" spans="1:26" s="756" customFormat="1" ht="17.100000000000001" customHeight="1">
      <c r="A22" s="751"/>
      <c r="B22" s="1059"/>
      <c r="C22" s="792" t="s">
        <v>605</v>
      </c>
      <c r="D22" s="793">
        <f t="shared" si="4"/>
        <v>0</v>
      </c>
      <c r="E22" s="776">
        <f t="shared" si="0"/>
        <v>0</v>
      </c>
      <c r="F22" s="793"/>
      <c r="G22" s="1057"/>
      <c r="H22" s="794">
        <f t="shared" si="5"/>
        <v>0</v>
      </c>
      <c r="I22" s="798">
        <f>IF(H5-D5=14," ",IF(H5-D5=13,"",0))</f>
        <v>0</v>
      </c>
      <c r="J22" s="1057"/>
      <c r="K22" s="799">
        <f>IF(H5-D5=14,"",0)</f>
        <v>0</v>
      </c>
      <c r="L22" s="796">
        <f t="shared" si="6"/>
        <v>0</v>
      </c>
      <c r="M22" s="751"/>
      <c r="N22" s="790" t="str">
        <f t="shared" si="3"/>
        <v>OK</v>
      </c>
      <c r="O22" s="800">
        <f>'様式9-6'!$E$21</f>
        <v>0</v>
      </c>
      <c r="P22" s="787" t="s">
        <v>616</v>
      </c>
      <c r="Q22" s="787"/>
      <c r="R22" s="787"/>
      <c r="S22" s="787"/>
      <c r="T22" s="787"/>
      <c r="U22" s="787" t="s">
        <v>758</v>
      </c>
      <c r="V22" s="853">
        <f t="shared" si="1"/>
        <v>0</v>
      </c>
      <c r="W22" s="787"/>
      <c r="X22" s="787" t="s">
        <v>759</v>
      </c>
      <c r="Y22" s="853">
        <f t="shared" si="2"/>
        <v>0</v>
      </c>
      <c r="Z22" s="787" t="s">
        <v>757</v>
      </c>
    </row>
    <row r="23" spans="1:26" s="756" customFormat="1" ht="17.100000000000001" customHeight="1">
      <c r="A23" s="751"/>
      <c r="B23" s="1059"/>
      <c r="C23" s="792" t="s">
        <v>606</v>
      </c>
      <c r="D23" s="793">
        <f t="shared" si="4"/>
        <v>0</v>
      </c>
      <c r="E23" s="776">
        <f t="shared" si="0"/>
        <v>0</v>
      </c>
      <c r="F23" s="793"/>
      <c r="G23" s="1057"/>
      <c r="H23" s="794">
        <f t="shared" si="5"/>
        <v>0</v>
      </c>
      <c r="I23" s="798">
        <f>IF(H5-D5=14," ",IF(H5-D5=13,"",0))</f>
        <v>0</v>
      </c>
      <c r="J23" s="1057"/>
      <c r="K23" s="799">
        <f>IF(H5-D5=14,"",0)</f>
        <v>0</v>
      </c>
      <c r="L23" s="796">
        <f t="shared" si="6"/>
        <v>0</v>
      </c>
      <c r="M23" s="751"/>
      <c r="N23" s="790" t="str">
        <f t="shared" si="3"/>
        <v>OK</v>
      </c>
      <c r="O23" s="800">
        <f>'様式9-6'!$E$22</f>
        <v>0</v>
      </c>
      <c r="P23" s="787" t="s">
        <v>617</v>
      </c>
      <c r="Q23" s="787"/>
      <c r="R23" s="787"/>
      <c r="S23" s="787"/>
      <c r="T23" s="787"/>
      <c r="U23" s="787" t="s">
        <v>758</v>
      </c>
      <c r="V23" s="853">
        <f t="shared" si="1"/>
        <v>0</v>
      </c>
      <c r="W23" s="787"/>
      <c r="X23" s="787" t="s">
        <v>759</v>
      </c>
      <c r="Y23" s="853">
        <f t="shared" si="2"/>
        <v>0</v>
      </c>
      <c r="Z23" s="787" t="s">
        <v>757</v>
      </c>
    </row>
    <row r="24" spans="1:26" s="756" customFormat="1" ht="17.100000000000001" customHeight="1">
      <c r="A24" s="751"/>
      <c r="B24" s="1059"/>
      <c r="C24" s="792" t="s">
        <v>36</v>
      </c>
      <c r="D24" s="793">
        <f>ROUNDDOWN(L24/O6,0)</f>
        <v>0</v>
      </c>
      <c r="E24" s="793">
        <f t="shared" si="0"/>
        <v>0</v>
      </c>
      <c r="F24" s="793"/>
      <c r="G24" s="1057"/>
      <c r="H24" s="794">
        <f>D24+Y24</f>
        <v>0</v>
      </c>
      <c r="I24" s="794">
        <f>IF(H5-D5=14," ",IF(H5-D5=13,"",0))</f>
        <v>0</v>
      </c>
      <c r="J24" s="1057"/>
      <c r="K24" s="795">
        <f>IF(H5-D5=14,"",0)</f>
        <v>0</v>
      </c>
      <c r="L24" s="936"/>
      <c r="M24" s="755"/>
      <c r="N24" s="787"/>
      <c r="O24" s="849"/>
      <c r="P24" s="787"/>
      <c r="Q24" s="787"/>
      <c r="R24" s="787"/>
      <c r="S24" s="787"/>
      <c r="T24" s="787"/>
      <c r="U24" s="787" t="s">
        <v>758</v>
      </c>
      <c r="V24" s="853">
        <f>L24/$O$6-ROUNDDOWN(L24/$O$6,0)</f>
        <v>0</v>
      </c>
      <c r="W24" s="787"/>
      <c r="X24" s="787" t="s">
        <v>759</v>
      </c>
      <c r="Y24" s="853">
        <f t="shared" si="2"/>
        <v>0</v>
      </c>
      <c r="Z24" s="787" t="s">
        <v>757</v>
      </c>
    </row>
    <row r="25" spans="1:26" s="756" customFormat="1" ht="17.100000000000001" customHeight="1">
      <c r="A25" s="751"/>
      <c r="B25" s="1060"/>
      <c r="C25" s="801" t="s">
        <v>37</v>
      </c>
      <c r="D25" s="929"/>
      <c r="E25" s="772">
        <f t="shared" si="0"/>
        <v>0</v>
      </c>
      <c r="F25" s="772"/>
      <c r="G25" s="1058"/>
      <c r="H25" s="773">
        <f>D25+Y25</f>
        <v>0</v>
      </c>
      <c r="I25" s="802">
        <f>IF(H5-D5=14," ",IF(H5-D5=13,"",0))</f>
        <v>0</v>
      </c>
      <c r="J25" s="1058"/>
      <c r="K25" s="803">
        <f>IF(H5-D5=14,"",0)</f>
        <v>0</v>
      </c>
      <c r="L25" s="775">
        <f>D25*$O$6+Y25</f>
        <v>0</v>
      </c>
      <c r="M25" s="751"/>
      <c r="N25" s="787"/>
      <c r="O25" s="856"/>
      <c r="P25" s="787"/>
      <c r="Q25" s="787"/>
      <c r="R25" s="787"/>
      <c r="S25" s="787"/>
      <c r="T25" s="787"/>
      <c r="U25" s="787" t="s">
        <v>758</v>
      </c>
      <c r="V25" s="853">
        <f>SUM(V15:V24)</f>
        <v>0</v>
      </c>
      <c r="W25" s="787"/>
      <c r="X25" s="787" t="s">
        <v>759</v>
      </c>
      <c r="Y25" s="853">
        <f>SUM(Y15:Y24)*(-1)</f>
        <v>0</v>
      </c>
      <c r="Z25" s="787" t="s">
        <v>757</v>
      </c>
    </row>
    <row r="26" spans="1:26" s="756" customFormat="1" ht="17.100000000000001" customHeight="1" thickBot="1">
      <c r="A26" s="751"/>
      <c r="B26" s="1054" t="s">
        <v>676</v>
      </c>
      <c r="C26" s="1055"/>
      <c r="D26" s="804">
        <f>D10-D14</f>
        <v>0</v>
      </c>
      <c r="E26" s="804">
        <f>E10-E14</f>
        <v>0</v>
      </c>
      <c r="F26" s="804" t="e">
        <f>SUM(F11:F12)-#REF!</f>
        <v>#REF!</v>
      </c>
      <c r="G26" s="811" t="s">
        <v>673</v>
      </c>
      <c r="H26" s="804">
        <f>H10-H14</f>
        <v>0</v>
      </c>
      <c r="I26" s="805">
        <f>IF(H5-D5=14," ",IF(H5-D5=13,"",I10-I14))</f>
        <v>0</v>
      </c>
      <c r="J26" s="811" t="s">
        <v>673</v>
      </c>
      <c r="K26" s="805">
        <f>IF(H5-D5=14,"",K10-K14)</f>
        <v>0</v>
      </c>
      <c r="L26" s="806">
        <f>L10-L14</f>
        <v>0</v>
      </c>
      <c r="M26" s="751"/>
      <c r="N26" s="787"/>
      <c r="O26" s="859" t="s">
        <v>764</v>
      </c>
      <c r="P26" s="787"/>
      <c r="Q26" s="787"/>
      <c r="R26" s="787"/>
      <c r="S26" s="787"/>
      <c r="T26" s="787"/>
      <c r="U26" s="787"/>
      <c r="V26" s="858"/>
      <c r="W26" s="787"/>
      <c r="X26" s="787"/>
      <c r="Y26" s="858"/>
      <c r="Z26" s="787"/>
    </row>
    <row r="27" spans="1:26">
      <c r="A27" s="47"/>
      <c r="B27" s="47"/>
      <c r="C27" s="835" t="s">
        <v>727</v>
      </c>
      <c r="D27" s="10"/>
      <c r="E27" s="10"/>
      <c r="F27" s="10"/>
      <c r="G27" s="10"/>
      <c r="H27" s="10"/>
      <c r="I27" s="47"/>
      <c r="J27" s="47"/>
      <c r="K27" s="47"/>
      <c r="L27" s="47"/>
      <c r="M27" s="28"/>
      <c r="O27" s="860" t="s">
        <v>762</v>
      </c>
    </row>
    <row r="28" spans="1:26">
      <c r="A28" s="47"/>
      <c r="B28" s="47"/>
      <c r="C28" s="835" t="s">
        <v>728</v>
      </c>
      <c r="D28" s="10"/>
      <c r="E28" s="10"/>
      <c r="F28" s="10"/>
      <c r="G28" s="10"/>
      <c r="H28" s="10"/>
      <c r="I28" s="47"/>
      <c r="J28" s="47"/>
      <c r="K28" s="47"/>
      <c r="L28" s="47"/>
      <c r="M28" s="28"/>
    </row>
    <row r="29" spans="1:26">
      <c r="A29" s="47"/>
      <c r="B29" s="47"/>
      <c r="C29" s="835" t="s">
        <v>731</v>
      </c>
      <c r="D29" s="10"/>
      <c r="E29" s="10"/>
      <c r="F29" s="10"/>
      <c r="G29" s="10"/>
      <c r="H29" s="10"/>
      <c r="I29" s="47"/>
      <c r="J29" s="47"/>
      <c r="K29" s="47"/>
      <c r="L29" s="47"/>
      <c r="M29" s="28"/>
    </row>
    <row r="30" spans="1:26">
      <c r="C30" s="49" t="s">
        <v>733</v>
      </c>
      <c r="D30" s="51"/>
      <c r="E30" s="51"/>
      <c r="F30" s="51"/>
      <c r="G30" s="51"/>
      <c r="H30" s="51"/>
      <c r="I30" s="51"/>
      <c r="J30" s="51"/>
      <c r="K30" s="51"/>
      <c r="L30" s="51"/>
      <c r="M30" s="51"/>
    </row>
    <row r="31" spans="1:26">
      <c r="A31" s="678"/>
      <c r="B31" s="678"/>
      <c r="C31" s="835" t="s">
        <v>734</v>
      </c>
      <c r="D31" s="836"/>
      <c r="E31" s="836"/>
      <c r="F31" s="836"/>
      <c r="G31" s="836"/>
      <c r="H31" s="836"/>
      <c r="I31" s="836"/>
      <c r="J31" s="836"/>
      <c r="K31" s="836"/>
      <c r="L31" s="836"/>
      <c r="M31" s="836"/>
    </row>
    <row r="32" spans="1:26">
      <c r="C32" s="49" t="s">
        <v>745</v>
      </c>
    </row>
    <row r="33" spans="1:13">
      <c r="C33" s="49" t="s">
        <v>732</v>
      </c>
    </row>
    <row r="34" spans="1:13">
      <c r="A34" s="1052" t="s">
        <v>724</v>
      </c>
      <c r="B34" s="1053"/>
      <c r="C34" s="1053"/>
      <c r="D34" s="1053"/>
      <c r="E34" s="1053"/>
      <c r="F34" s="1053"/>
      <c r="G34" s="1053"/>
      <c r="M34" s="12" t="str">
        <f>様式7!$F$4</f>
        <v>○○○○○○○○○○○ESCO事業</v>
      </c>
    </row>
  </sheetData>
  <mergeCells count="16">
    <mergeCell ref="L5:L6"/>
    <mergeCell ref="G5:G6"/>
    <mergeCell ref="J5:J6"/>
    <mergeCell ref="B5:C6"/>
    <mergeCell ref="B11:B12"/>
    <mergeCell ref="B8:B9"/>
    <mergeCell ref="G11:G12"/>
    <mergeCell ref="G8:G9"/>
    <mergeCell ref="J8:J9"/>
    <mergeCell ref="J11:J13"/>
    <mergeCell ref="I1:J1"/>
    <mergeCell ref="A34:G34"/>
    <mergeCell ref="B26:C26"/>
    <mergeCell ref="G15:G25"/>
    <mergeCell ref="J15:J25"/>
    <mergeCell ref="B15:B25"/>
  </mergeCells>
  <phoneticPr fontId="3"/>
  <printOptions horizontalCentered="1"/>
  <pageMargins left="0.51181102362204722" right="0.51181102362204722" top="0.94488188976377963" bottom="0.55118110236220474" header="0.31496062992125984" footer="0.31496062992125984"/>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39"/>
  <sheetViews>
    <sheetView view="pageBreakPreview" zoomScaleNormal="100" zoomScaleSheetLayoutView="100" workbookViewId="0">
      <selection activeCell="J20" sqref="J20:N20"/>
    </sheetView>
  </sheetViews>
  <sheetFormatPr defaultRowHeight="13.5"/>
  <cols>
    <col min="9" max="12" width="9.125" customWidth="1"/>
  </cols>
  <sheetData>
    <row r="1" spans="1:15">
      <c r="A1" s="1"/>
      <c r="B1" s="1"/>
      <c r="C1" s="1"/>
      <c r="D1" s="1"/>
      <c r="E1" s="1"/>
      <c r="F1" s="1"/>
      <c r="G1" s="1"/>
      <c r="H1" s="1"/>
      <c r="I1" s="1"/>
      <c r="J1" s="1"/>
      <c r="K1" s="1"/>
      <c r="L1" s="1"/>
      <c r="M1" s="1"/>
      <c r="N1" s="1"/>
    </row>
    <row r="2" spans="1:15">
      <c r="A2" s="1"/>
      <c r="B2" s="1"/>
      <c r="C2" s="1"/>
      <c r="D2" s="1"/>
      <c r="E2" s="1"/>
      <c r="F2" s="1"/>
      <c r="G2" s="1"/>
      <c r="H2" s="1"/>
      <c r="I2" s="1"/>
      <c r="J2" s="1"/>
      <c r="K2" s="1"/>
      <c r="L2" s="1"/>
      <c r="M2" s="1"/>
      <c r="N2" s="1"/>
    </row>
    <row r="3" spans="1:15" ht="18.75">
      <c r="A3" s="1072" t="s">
        <v>533</v>
      </c>
      <c r="B3" s="1072"/>
      <c r="C3" s="1072"/>
      <c r="D3" s="1072"/>
      <c r="E3" s="1072"/>
      <c r="F3" s="1072"/>
      <c r="G3" s="1072"/>
      <c r="H3" s="1072"/>
      <c r="I3" s="1072"/>
      <c r="J3" s="1072"/>
      <c r="K3" s="1072"/>
      <c r="L3" s="1072"/>
      <c r="M3" s="1072"/>
      <c r="N3" s="1072"/>
      <c r="O3" s="1072"/>
    </row>
    <row r="4" spans="1:15" ht="17.25">
      <c r="A4" s="1"/>
      <c r="B4" s="1"/>
      <c r="C4" s="1"/>
      <c r="D4" s="52"/>
      <c r="E4" s="1"/>
      <c r="F4" s="1"/>
      <c r="G4" s="1"/>
      <c r="H4" s="1"/>
      <c r="I4" s="1"/>
      <c r="J4" s="1"/>
      <c r="K4" s="1"/>
      <c r="L4" s="1"/>
      <c r="M4" s="1"/>
      <c r="N4" s="1"/>
    </row>
    <row r="5" spans="1:15">
      <c r="A5" s="1"/>
      <c r="B5" s="11"/>
      <c r="C5" s="1"/>
      <c r="D5" s="1"/>
      <c r="E5" s="1"/>
      <c r="F5" s="1"/>
      <c r="G5" s="1"/>
      <c r="H5" s="1"/>
      <c r="I5" s="1"/>
      <c r="J5" s="1"/>
      <c r="K5" s="1"/>
      <c r="L5" s="1"/>
      <c r="M5" s="1"/>
      <c r="N5" s="1"/>
    </row>
    <row r="6" spans="1:15">
      <c r="A6" s="1"/>
      <c r="B6" s="420" t="s">
        <v>38</v>
      </c>
      <c r="C6" s="4"/>
      <c r="D6" s="4"/>
      <c r="E6" s="4"/>
      <c r="F6" s="4"/>
      <c r="G6" s="4"/>
      <c r="H6" s="4"/>
      <c r="I6" s="4"/>
      <c r="J6" s="4"/>
      <c r="K6" s="4"/>
      <c r="L6" s="4"/>
      <c r="M6" s="4"/>
      <c r="N6" s="5"/>
    </row>
    <row r="7" spans="1:15">
      <c r="A7" s="1"/>
      <c r="B7" s="6"/>
      <c r="C7" s="1"/>
      <c r="D7" s="1"/>
      <c r="E7" s="1"/>
      <c r="F7" s="1"/>
      <c r="G7" s="1"/>
      <c r="H7" s="1"/>
      <c r="I7" s="1"/>
      <c r="J7" s="1"/>
      <c r="K7" s="1"/>
      <c r="L7" s="1"/>
      <c r="M7" s="1"/>
      <c r="N7" s="7"/>
    </row>
    <row r="8" spans="1:15">
      <c r="A8" s="1"/>
      <c r="B8" s="1073"/>
      <c r="C8" s="1074"/>
      <c r="D8" s="1074"/>
      <c r="E8" s="1074"/>
      <c r="F8" s="1074"/>
      <c r="G8" s="1074"/>
      <c r="H8" s="1074"/>
      <c r="I8" s="1074"/>
      <c r="J8" s="1074"/>
      <c r="K8" s="1074"/>
      <c r="L8" s="1074"/>
      <c r="M8" s="1074"/>
      <c r="N8" s="1075"/>
    </row>
    <row r="9" spans="1:15">
      <c r="A9" s="1"/>
      <c r="B9" s="1073"/>
      <c r="C9" s="1074"/>
      <c r="D9" s="1074"/>
      <c r="E9" s="1074"/>
      <c r="F9" s="1074"/>
      <c r="G9" s="1074"/>
      <c r="H9" s="1074"/>
      <c r="I9" s="1074"/>
      <c r="J9" s="1074"/>
      <c r="K9" s="1074"/>
      <c r="L9" s="1074"/>
      <c r="M9" s="1074"/>
      <c r="N9" s="1075"/>
    </row>
    <row r="10" spans="1:15">
      <c r="A10" s="1"/>
      <c r="B10" s="1073"/>
      <c r="C10" s="1074"/>
      <c r="D10" s="1074"/>
      <c r="E10" s="1074"/>
      <c r="F10" s="1074"/>
      <c r="G10" s="1074"/>
      <c r="H10" s="1074"/>
      <c r="I10" s="1074"/>
      <c r="J10" s="1074"/>
      <c r="K10" s="1074"/>
      <c r="L10" s="1074"/>
      <c r="M10" s="1074"/>
      <c r="N10" s="1075"/>
    </row>
    <row r="11" spans="1:15">
      <c r="A11" s="1"/>
      <c r="B11" s="1073"/>
      <c r="C11" s="1074"/>
      <c r="D11" s="1074"/>
      <c r="E11" s="1074"/>
      <c r="F11" s="1074"/>
      <c r="G11" s="1074"/>
      <c r="H11" s="1074"/>
      <c r="I11" s="1074"/>
      <c r="J11" s="1074"/>
      <c r="K11" s="1074"/>
      <c r="L11" s="1074"/>
      <c r="M11" s="1074"/>
      <c r="N11" s="1075"/>
    </row>
    <row r="12" spans="1:15">
      <c r="A12" s="1"/>
      <c r="B12" s="1073"/>
      <c r="C12" s="1074"/>
      <c r="D12" s="1074"/>
      <c r="E12" s="1074"/>
      <c r="F12" s="1074"/>
      <c r="G12" s="1074"/>
      <c r="H12" s="1074"/>
      <c r="I12" s="1074"/>
      <c r="J12" s="1074"/>
      <c r="K12" s="1074"/>
      <c r="L12" s="1074"/>
      <c r="M12" s="1074"/>
      <c r="N12" s="1075"/>
    </row>
    <row r="13" spans="1:15">
      <c r="A13" s="1"/>
      <c r="B13" s="1073"/>
      <c r="C13" s="1074"/>
      <c r="D13" s="1074"/>
      <c r="E13" s="1074"/>
      <c r="F13" s="1074"/>
      <c r="G13" s="1074"/>
      <c r="H13" s="1074"/>
      <c r="I13" s="1074"/>
      <c r="J13" s="1074"/>
      <c r="K13" s="1074"/>
      <c r="L13" s="1074"/>
      <c r="M13" s="1074"/>
      <c r="N13" s="1075"/>
    </row>
    <row r="14" spans="1:15">
      <c r="A14" s="1"/>
      <c r="B14" s="1073"/>
      <c r="C14" s="1074"/>
      <c r="D14" s="1074"/>
      <c r="E14" s="1074"/>
      <c r="F14" s="1074"/>
      <c r="G14" s="1074"/>
      <c r="H14" s="1074"/>
      <c r="I14" s="1074"/>
      <c r="J14" s="1074"/>
      <c r="K14" s="1074"/>
      <c r="L14" s="1074"/>
      <c r="M14" s="1074"/>
      <c r="N14" s="1075"/>
    </row>
    <row r="15" spans="1:15">
      <c r="A15" s="1"/>
      <c r="B15" s="1073"/>
      <c r="C15" s="1074"/>
      <c r="D15" s="1074"/>
      <c r="E15" s="1074"/>
      <c r="F15" s="1074"/>
      <c r="G15" s="1074"/>
      <c r="H15" s="1074"/>
      <c r="I15" s="1074"/>
      <c r="J15" s="1074"/>
      <c r="K15" s="1074"/>
      <c r="L15" s="1074"/>
      <c r="M15" s="1074"/>
      <c r="N15" s="1075"/>
    </row>
    <row r="16" spans="1:15">
      <c r="A16" s="1"/>
      <c r="B16" s="1073"/>
      <c r="C16" s="1074"/>
      <c r="D16" s="1074"/>
      <c r="E16" s="1074"/>
      <c r="F16" s="1074"/>
      <c r="G16" s="1074"/>
      <c r="H16" s="1074"/>
      <c r="I16" s="1074"/>
      <c r="J16" s="1074"/>
      <c r="K16" s="1074"/>
      <c r="L16" s="1074"/>
      <c r="M16" s="1074"/>
      <c r="N16" s="1075"/>
    </row>
    <row r="17" spans="1:15">
      <c r="A17" s="1"/>
      <c r="B17" s="1073"/>
      <c r="C17" s="1074"/>
      <c r="D17" s="1074"/>
      <c r="E17" s="1074"/>
      <c r="F17" s="1074"/>
      <c r="G17" s="1074"/>
      <c r="H17" s="1074"/>
      <c r="I17" s="1074"/>
      <c r="J17" s="1074"/>
      <c r="K17" s="1074"/>
      <c r="L17" s="1074"/>
      <c r="M17" s="1074"/>
      <c r="N17" s="1075"/>
    </row>
    <row r="18" spans="1:15">
      <c r="A18" s="1"/>
      <c r="B18" s="1073"/>
      <c r="C18" s="1074"/>
      <c r="D18" s="1074"/>
      <c r="E18" s="1074"/>
      <c r="F18" s="1074"/>
      <c r="G18" s="1074"/>
      <c r="H18" s="1074"/>
      <c r="I18" s="1074"/>
      <c r="J18" s="1074"/>
      <c r="K18" s="1074"/>
      <c r="L18" s="1074"/>
      <c r="M18" s="1074"/>
      <c r="N18" s="1075"/>
    </row>
    <row r="19" spans="1:15">
      <c r="A19" s="1"/>
      <c r="B19" s="1073"/>
      <c r="C19" s="1074"/>
      <c r="D19" s="1074"/>
      <c r="E19" s="1074"/>
      <c r="F19" s="1074"/>
      <c r="G19" s="1074"/>
      <c r="H19" s="1074"/>
      <c r="I19" s="1074"/>
      <c r="J19" s="1074"/>
      <c r="K19" s="1074"/>
      <c r="L19" s="1074"/>
      <c r="M19" s="1074"/>
      <c r="N19" s="1075"/>
    </row>
    <row r="20" spans="1:15">
      <c r="A20" s="1"/>
      <c r="B20" s="1073"/>
      <c r="C20" s="1074"/>
      <c r="D20" s="1074"/>
      <c r="E20" s="1074"/>
      <c r="F20" s="1074"/>
      <c r="G20" s="1074"/>
      <c r="H20" s="1074"/>
      <c r="I20" s="1074"/>
      <c r="J20" s="1074"/>
      <c r="K20" s="1074"/>
      <c r="L20" s="1074"/>
      <c r="M20" s="1074"/>
      <c r="N20" s="1075"/>
    </row>
    <row r="21" spans="1:15">
      <c r="A21" s="1"/>
      <c r="B21" s="1073"/>
      <c r="C21" s="1074"/>
      <c r="D21" s="1074"/>
      <c r="E21" s="1074"/>
      <c r="F21" s="1074"/>
      <c r="G21" s="1074"/>
      <c r="H21" s="1074"/>
      <c r="I21" s="1074"/>
      <c r="J21" s="1074"/>
      <c r="K21" s="1074"/>
      <c r="L21" s="1074"/>
      <c r="M21" s="1074"/>
      <c r="N21" s="1075"/>
    </row>
    <row r="22" spans="1:15">
      <c r="A22" s="1"/>
      <c r="B22" s="1073"/>
      <c r="C22" s="1074"/>
      <c r="D22" s="1074"/>
      <c r="E22" s="1074"/>
      <c r="F22" s="1074"/>
      <c r="G22" s="1074"/>
      <c r="H22" s="1074"/>
      <c r="I22" s="1074"/>
      <c r="J22" s="1074"/>
      <c r="K22" s="1074"/>
      <c r="L22" s="1074"/>
      <c r="M22" s="1074"/>
      <c r="N22" s="1075"/>
    </row>
    <row r="23" spans="1:15">
      <c r="A23" s="1"/>
      <c r="B23" s="1073"/>
      <c r="C23" s="1074"/>
      <c r="D23" s="1074"/>
      <c r="E23" s="1074"/>
      <c r="F23" s="1074"/>
      <c r="G23" s="1074"/>
      <c r="H23" s="1074"/>
      <c r="I23" s="1074"/>
      <c r="J23" s="1074"/>
      <c r="K23" s="1074"/>
      <c r="L23" s="1074"/>
      <c r="M23" s="1074"/>
      <c r="N23" s="1075"/>
    </row>
    <row r="24" spans="1:15">
      <c r="A24" s="1"/>
      <c r="B24" s="1073"/>
      <c r="C24" s="1074"/>
      <c r="D24" s="1074"/>
      <c r="E24" s="1074"/>
      <c r="F24" s="1074"/>
      <c r="G24" s="1074"/>
      <c r="H24" s="1074"/>
      <c r="I24" s="1074"/>
      <c r="J24" s="1074"/>
      <c r="K24" s="1074"/>
      <c r="L24" s="1074"/>
      <c r="M24" s="1074"/>
      <c r="N24" s="1075"/>
    </row>
    <row r="25" spans="1:15">
      <c r="A25" s="1"/>
      <c r="B25" s="1073"/>
      <c r="C25" s="1074"/>
      <c r="D25" s="1074"/>
      <c r="E25" s="1074"/>
      <c r="F25" s="1074"/>
      <c r="G25" s="1074"/>
      <c r="H25" s="1074"/>
      <c r="I25" s="1074"/>
      <c r="J25" s="1074"/>
      <c r="K25" s="1074"/>
      <c r="L25" s="1074"/>
      <c r="M25" s="1074"/>
      <c r="N25" s="1075"/>
    </row>
    <row r="26" spans="1:15">
      <c r="A26" s="1"/>
      <c r="B26" s="1073"/>
      <c r="C26" s="1074"/>
      <c r="D26" s="1074"/>
      <c r="E26" s="1074"/>
      <c r="F26" s="1074"/>
      <c r="G26" s="1074"/>
      <c r="H26" s="1074"/>
      <c r="I26" s="1074"/>
      <c r="J26" s="1074"/>
      <c r="K26" s="1074"/>
      <c r="L26" s="1074"/>
      <c r="M26" s="1074"/>
      <c r="N26" s="1075"/>
    </row>
    <row r="27" spans="1:15">
      <c r="A27" s="1"/>
      <c r="B27" s="1073"/>
      <c r="C27" s="1074"/>
      <c r="D27" s="1074"/>
      <c r="E27" s="1074"/>
      <c r="F27" s="1074"/>
      <c r="G27" s="1074"/>
      <c r="H27" s="1074"/>
      <c r="I27" s="1074"/>
      <c r="J27" s="1074"/>
      <c r="K27" s="1074"/>
      <c r="L27" s="1074"/>
      <c r="M27" s="1074"/>
      <c r="N27" s="1075"/>
    </row>
    <row r="28" spans="1:15">
      <c r="A28" s="1"/>
      <c r="B28" s="1073"/>
      <c r="C28" s="1074"/>
      <c r="D28" s="1074"/>
      <c r="E28" s="1074"/>
      <c r="F28" s="1074"/>
      <c r="G28" s="1074"/>
      <c r="H28" s="1074"/>
      <c r="I28" s="1074"/>
      <c r="J28" s="1074"/>
      <c r="K28" s="1074"/>
      <c r="L28" s="1074"/>
      <c r="M28" s="1074"/>
      <c r="N28" s="1075"/>
    </row>
    <row r="29" spans="1:15">
      <c r="A29" s="1"/>
      <c r="B29" s="1073"/>
      <c r="C29" s="1074"/>
      <c r="D29" s="1074"/>
      <c r="E29" s="1074"/>
      <c r="F29" s="1074"/>
      <c r="G29" s="1074"/>
      <c r="H29" s="1074"/>
      <c r="I29" s="1074"/>
      <c r="J29" s="1074"/>
      <c r="K29" s="1074"/>
      <c r="L29" s="1074"/>
      <c r="M29" s="1074"/>
      <c r="N29" s="1075"/>
    </row>
    <row r="30" spans="1:15">
      <c r="A30" s="1"/>
      <c r="B30" s="1073"/>
      <c r="C30" s="1074"/>
      <c r="D30" s="1074"/>
      <c r="E30" s="1074"/>
      <c r="F30" s="1074"/>
      <c r="G30" s="1074"/>
      <c r="H30" s="1074"/>
      <c r="I30" s="1074"/>
      <c r="J30" s="1074"/>
      <c r="K30" s="1074"/>
      <c r="L30" s="1074"/>
      <c r="M30" s="1074"/>
      <c r="N30" s="1075"/>
      <c r="O30" s="49"/>
    </row>
    <row r="31" spans="1:15">
      <c r="A31" s="1"/>
      <c r="B31" s="1073"/>
      <c r="C31" s="1074"/>
      <c r="D31" s="1074"/>
      <c r="E31" s="1074"/>
      <c r="F31" s="1074"/>
      <c r="G31" s="1074"/>
      <c r="H31" s="1074"/>
      <c r="I31" s="1074"/>
      <c r="J31" s="1074"/>
      <c r="K31" s="1074"/>
      <c r="L31" s="1074"/>
      <c r="M31" s="1074"/>
      <c r="N31" s="1075"/>
    </row>
    <row r="32" spans="1:15">
      <c r="B32" s="1073"/>
      <c r="C32" s="1074"/>
      <c r="D32" s="1074"/>
      <c r="E32" s="1074"/>
      <c r="F32" s="1074"/>
      <c r="G32" s="1074"/>
      <c r="H32" s="1074"/>
      <c r="I32" s="1074"/>
      <c r="J32" s="1074"/>
      <c r="K32" s="1074"/>
      <c r="L32" s="1074"/>
      <c r="M32" s="1074"/>
      <c r="N32" s="1075"/>
    </row>
    <row r="33" spans="1:15">
      <c r="B33" s="1073"/>
      <c r="C33" s="1074"/>
      <c r="D33" s="1074"/>
      <c r="E33" s="1074"/>
      <c r="F33" s="1074"/>
      <c r="G33" s="1074"/>
      <c r="H33" s="1074"/>
      <c r="I33" s="1074"/>
      <c r="J33" s="1074"/>
      <c r="K33" s="1074"/>
      <c r="L33" s="1074"/>
      <c r="M33" s="1074"/>
      <c r="N33" s="1075"/>
    </row>
    <row r="34" spans="1:15">
      <c r="B34" s="1073"/>
      <c r="C34" s="1074"/>
      <c r="D34" s="1074"/>
      <c r="E34" s="1074"/>
      <c r="F34" s="1074"/>
      <c r="G34" s="1074"/>
      <c r="H34" s="1074"/>
      <c r="I34" s="1074"/>
      <c r="J34" s="1074"/>
      <c r="K34" s="1074"/>
      <c r="L34" s="1074"/>
      <c r="M34" s="1074"/>
      <c r="N34" s="1075"/>
    </row>
    <row r="35" spans="1:15">
      <c r="B35" s="1076"/>
      <c r="C35" s="1077"/>
      <c r="D35" s="1077"/>
      <c r="E35" s="1077"/>
      <c r="F35" s="1077"/>
      <c r="G35" s="1077"/>
      <c r="H35" s="1077"/>
      <c r="I35" s="1077"/>
      <c r="J35" s="1077"/>
      <c r="K35" s="1077"/>
      <c r="L35" s="1077"/>
      <c r="M35" s="1077"/>
      <c r="N35" s="1078"/>
    </row>
    <row r="37" spans="1:15">
      <c r="A37" s="1071" t="s">
        <v>315</v>
      </c>
      <c r="B37" s="1071"/>
      <c r="C37" s="1071"/>
      <c r="D37" s="1071"/>
      <c r="E37" s="1071"/>
      <c r="F37" s="1071"/>
      <c r="G37" s="1071"/>
      <c r="H37" s="1071"/>
      <c r="I37" s="1071"/>
      <c r="J37" s="1071"/>
      <c r="K37" s="1071"/>
      <c r="L37" s="1071"/>
      <c r="M37" s="1071"/>
      <c r="N37" s="1071"/>
      <c r="O37" s="1071"/>
    </row>
    <row r="39" spans="1:15">
      <c r="O39" s="12" t="str">
        <f>様式7!$F$4</f>
        <v>○○○○○○○○○○○ESCO事業</v>
      </c>
    </row>
  </sheetData>
  <mergeCells count="3">
    <mergeCell ref="A37:O37"/>
    <mergeCell ref="A3:O3"/>
    <mergeCell ref="B8:N35"/>
  </mergeCells>
  <phoneticPr fontId="3"/>
  <pageMargins left="0.51181102362204722" right="0.51181102362204722" top="0.94488188976377951" bottom="0.55118110236220474" header="0.31496062992125984" footer="0.31496062992125984"/>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50"/>
  <sheetViews>
    <sheetView view="pageBreakPreview" topLeftCell="A16" zoomScale="85" zoomScaleNormal="100" zoomScaleSheetLayoutView="85" workbookViewId="0">
      <selection activeCell="J20" sqref="J20:N20"/>
    </sheetView>
  </sheetViews>
  <sheetFormatPr defaultRowHeight="13.5"/>
  <cols>
    <col min="1" max="1" width="1.625" customWidth="1"/>
    <col min="2" max="2" width="6.125" customWidth="1"/>
    <col min="3" max="4" width="3.625" customWidth="1"/>
    <col min="5" max="5" width="27.625" customWidth="1"/>
    <col min="6" max="8" width="14.375" customWidth="1"/>
    <col min="9" max="9" width="5.125" bestFit="1" customWidth="1"/>
    <col min="10" max="11" width="13.625" customWidth="1"/>
    <col min="12" max="12" width="5.125" customWidth="1"/>
    <col min="13" max="14" width="13.625" customWidth="1"/>
    <col min="15" max="15" width="1.625" customWidth="1"/>
    <col min="16" max="16" width="1.375" customWidth="1"/>
  </cols>
  <sheetData>
    <row r="1" spans="2:18" ht="18.75">
      <c r="B1" s="675" t="s">
        <v>792</v>
      </c>
      <c r="C1" s="979"/>
      <c r="D1" s="979"/>
      <c r="E1" s="979"/>
      <c r="F1" s="979"/>
      <c r="G1" s="980" t="s">
        <v>793</v>
      </c>
      <c r="H1" s="979" t="s">
        <v>794</v>
      </c>
      <c r="I1" s="1079" t="s">
        <v>795</v>
      </c>
      <c r="J1" s="1079"/>
      <c r="K1" s="981">
        <f>'様式9-7'!K1</f>
        <v>1</v>
      </c>
      <c r="L1" s="979"/>
    </row>
    <row r="2" spans="2:18">
      <c r="G2" s="1"/>
      <c r="H2" s="1"/>
      <c r="I2" s="831"/>
      <c r="J2" s="517" t="s">
        <v>624</v>
      </c>
      <c r="K2" s="1"/>
      <c r="L2" s="935"/>
      <c r="M2" s="813" t="s">
        <v>679</v>
      </c>
      <c r="N2" s="54" t="s">
        <v>680</v>
      </c>
    </row>
    <row r="3" spans="2:18" ht="5.0999999999999996" customHeight="1" thickBot="1">
      <c r="G3" s="45"/>
      <c r="H3" s="45"/>
      <c r="I3" s="45"/>
      <c r="J3" s="45"/>
      <c r="K3" s="45"/>
      <c r="N3" s="54"/>
    </row>
    <row r="4" spans="2:18" s="49" customFormat="1" ht="13.5" customHeight="1">
      <c r="B4" s="55"/>
      <c r="C4" s="56"/>
      <c r="D4" s="56"/>
      <c r="E4" s="335" t="s">
        <v>39</v>
      </c>
      <c r="F4" s="699">
        <f>G4-1</f>
        <v>-1</v>
      </c>
      <c r="G4" s="824">
        <f>'様式9-7'!D5</f>
        <v>0</v>
      </c>
      <c r="H4" s="333">
        <f>F4+2</f>
        <v>1</v>
      </c>
      <c r="I4" s="1090" t="s">
        <v>608</v>
      </c>
      <c r="J4" s="824">
        <f>'様式9-7'!H5</f>
        <v>0</v>
      </c>
      <c r="K4" s="333">
        <f>IF(J4-G4=14," ",IF(J4-G4=13,"",J4+1))</f>
        <v>1</v>
      </c>
      <c r="L4" s="1092" t="s">
        <v>510</v>
      </c>
      <c r="M4" s="57">
        <f>IF(J4-G4=14,"",G4+14)</f>
        <v>14</v>
      </c>
      <c r="N4" s="58" t="s">
        <v>24</v>
      </c>
    </row>
    <row r="5" spans="2:18" s="49" customFormat="1" ht="13.5" customHeight="1" thickBot="1">
      <c r="B5" s="59" t="s">
        <v>40</v>
      </c>
      <c r="C5" s="60"/>
      <c r="D5" s="60"/>
      <c r="E5" s="336"/>
      <c r="F5" s="334" t="s">
        <v>619</v>
      </c>
      <c r="G5" s="332" t="s">
        <v>620</v>
      </c>
      <c r="H5" s="332" t="s">
        <v>621</v>
      </c>
      <c r="I5" s="1091"/>
      <c r="J5" s="697" t="s">
        <v>622</v>
      </c>
      <c r="K5" s="697" t="str">
        <f>IF(J4-G4=14," ",IF(J4-G4=13,"","ESCO契約終了翌年度"))</f>
        <v>ESCO契約終了翌年度</v>
      </c>
      <c r="L5" s="1091"/>
      <c r="M5" s="61" t="str">
        <f>IF(J4-G4=14,"","15年目")</f>
        <v>15年目</v>
      </c>
      <c r="N5" s="62"/>
    </row>
    <row r="6" spans="2:18" s="49" customFormat="1" ht="13.5" customHeight="1" thickTop="1">
      <c r="B6" s="1080" t="s">
        <v>41</v>
      </c>
      <c r="C6" s="63" t="s">
        <v>42</v>
      </c>
      <c r="D6" s="64"/>
      <c r="E6" s="337"/>
      <c r="F6" s="705" t="s">
        <v>563</v>
      </c>
      <c r="G6" s="706">
        <f>G7</f>
        <v>0</v>
      </c>
      <c r="H6" s="706">
        <f>H7</f>
        <v>0</v>
      </c>
      <c r="I6" s="1087" t="s">
        <v>608</v>
      </c>
      <c r="J6" s="706">
        <f>J7</f>
        <v>0</v>
      </c>
      <c r="K6" s="706">
        <f>IF(J4-G4=14," ",IF(J4-G4=13,"",0))</f>
        <v>0</v>
      </c>
      <c r="L6" s="1093" t="s">
        <v>608</v>
      </c>
      <c r="M6" s="707">
        <f>IF(J4-G4=14,"",0)</f>
        <v>0</v>
      </c>
      <c r="N6" s="708">
        <f>G6*(J4-G4+1)</f>
        <v>0</v>
      </c>
    </row>
    <row r="7" spans="2:18" s="49" customFormat="1" ht="13.5" customHeight="1">
      <c r="B7" s="1081"/>
      <c r="C7" s="53"/>
      <c r="D7" s="65" t="s">
        <v>43</v>
      </c>
      <c r="E7" s="338"/>
      <c r="F7" s="709" t="s">
        <v>563</v>
      </c>
      <c r="G7" s="710">
        <f>SUM(G8:G18)</f>
        <v>0</v>
      </c>
      <c r="H7" s="711">
        <f>SUM(H8:H18)</f>
        <v>0</v>
      </c>
      <c r="I7" s="1088"/>
      <c r="J7" s="711">
        <f>SUM(J8:J18)</f>
        <v>0</v>
      </c>
      <c r="K7" s="711">
        <f>IF(J4-G4=14," ",IF(J4-G4=13,"",0))</f>
        <v>0</v>
      </c>
      <c r="L7" s="1085"/>
      <c r="M7" s="712">
        <f>IF(J4-G4=14,"",0)</f>
        <v>0</v>
      </c>
      <c r="N7" s="713">
        <f>G7*(J4-G4+1)</f>
        <v>0</v>
      </c>
      <c r="P7" s="48"/>
      <c r="Q7" s="48"/>
    </row>
    <row r="8" spans="2:18" s="49" customFormat="1" ht="13.5" customHeight="1">
      <c r="B8" s="1081"/>
      <c r="C8" s="53"/>
      <c r="D8" s="53"/>
      <c r="E8" s="339" t="s">
        <v>44</v>
      </c>
      <c r="F8" s="714" t="s">
        <v>563</v>
      </c>
      <c r="G8" s="825">
        <f>'様式9-7'!D15</f>
        <v>0</v>
      </c>
      <c r="H8" s="715">
        <f t="shared" ref="H8:H18" si="0">G8</f>
        <v>0</v>
      </c>
      <c r="I8" s="1088"/>
      <c r="J8" s="825">
        <f>'様式9-7'!H15</f>
        <v>0</v>
      </c>
      <c r="K8" s="715">
        <f>IF(J4-G4=14," ",IF(J4-G4=13,"",0))</f>
        <v>0</v>
      </c>
      <c r="L8" s="1085"/>
      <c r="M8" s="716">
        <f>IF(J4-G4=14,"",0)</f>
        <v>0</v>
      </c>
      <c r="N8" s="717">
        <f>G8*(J4-G4+1)</f>
        <v>0</v>
      </c>
      <c r="P8" s="48"/>
    </row>
    <row r="9" spans="2:18" s="49" customFormat="1" ht="13.5" customHeight="1">
      <c r="B9" s="1081"/>
      <c r="C9" s="66"/>
      <c r="D9" s="66"/>
      <c r="E9" s="340" t="s">
        <v>45</v>
      </c>
      <c r="F9" s="718" t="s">
        <v>563</v>
      </c>
      <c r="G9" s="826">
        <f>'様式9-7'!D16</f>
        <v>0</v>
      </c>
      <c r="H9" s="719">
        <f t="shared" si="0"/>
        <v>0</v>
      </c>
      <c r="I9" s="1088"/>
      <c r="J9" s="851">
        <f>'様式9-7'!H16</f>
        <v>0</v>
      </c>
      <c r="K9" s="719">
        <f>IF(J4-G4=14," ",IF(J4-G4=13,"",0))</f>
        <v>0</v>
      </c>
      <c r="L9" s="1085"/>
      <c r="M9" s="721">
        <f>IF(J4-G4=14,"",0)</f>
        <v>0</v>
      </c>
      <c r="N9" s="722">
        <f>G9*(J4-G4+1)</f>
        <v>0</v>
      </c>
      <c r="Q9" s="48"/>
      <c r="R9" s="48"/>
    </row>
    <row r="10" spans="2:18" s="49" customFormat="1" ht="13.5" customHeight="1">
      <c r="B10" s="1081"/>
      <c r="C10" s="66"/>
      <c r="D10" s="66"/>
      <c r="E10" s="340" t="s">
        <v>46</v>
      </c>
      <c r="F10" s="718" t="s">
        <v>563</v>
      </c>
      <c r="G10" s="826">
        <f>'様式9-7'!D17</f>
        <v>0</v>
      </c>
      <c r="H10" s="719">
        <f t="shared" si="0"/>
        <v>0</v>
      </c>
      <c r="I10" s="1088"/>
      <c r="J10" s="851">
        <f>'様式9-7'!H17</f>
        <v>0</v>
      </c>
      <c r="K10" s="719">
        <f>IF(J4-G4=14," ",IF(J4-G4=13,"",0))</f>
        <v>0</v>
      </c>
      <c r="L10" s="1085"/>
      <c r="M10" s="721">
        <f>IF(J4-G4=14,"",0)</f>
        <v>0</v>
      </c>
      <c r="N10" s="722">
        <f>G10*(J4-G4+1)</f>
        <v>0</v>
      </c>
    </row>
    <row r="11" spans="2:18" s="49" customFormat="1" ht="13.5" customHeight="1">
      <c r="B11" s="1081"/>
      <c r="C11" s="66"/>
      <c r="D11" s="66"/>
      <c r="E11" s="341" t="s">
        <v>47</v>
      </c>
      <c r="F11" s="718" t="s">
        <v>563</v>
      </c>
      <c r="G11" s="826">
        <f>'様式9-7'!D18</f>
        <v>0</v>
      </c>
      <c r="H11" s="719">
        <f t="shared" si="0"/>
        <v>0</v>
      </c>
      <c r="I11" s="1088"/>
      <c r="J11" s="851">
        <f>'様式9-7'!H18</f>
        <v>0</v>
      </c>
      <c r="K11" s="725">
        <f>IF(J4-G4=14," ",IF(J4-G4=13,"",0))</f>
        <v>0</v>
      </c>
      <c r="L11" s="1085"/>
      <c r="M11" s="726">
        <f>IF(J4-G4=14,"",0)</f>
        <v>0</v>
      </c>
      <c r="N11" s="727">
        <f>G11*(J4-G4+1)</f>
        <v>0</v>
      </c>
    </row>
    <row r="12" spans="2:18" s="49" customFormat="1" ht="13.5" customHeight="1">
      <c r="B12" s="1081"/>
      <c r="C12" s="66"/>
      <c r="D12" s="66"/>
      <c r="E12" s="341" t="s">
        <v>738</v>
      </c>
      <c r="F12" s="718" t="s">
        <v>563</v>
      </c>
      <c r="G12" s="826">
        <f>'様式9-7'!D19</f>
        <v>0</v>
      </c>
      <c r="H12" s="719">
        <f t="shared" si="0"/>
        <v>0</v>
      </c>
      <c r="I12" s="1088"/>
      <c r="J12" s="851">
        <f>'様式9-7'!H19</f>
        <v>0</v>
      </c>
      <c r="K12" s="725">
        <f>IF(J4-G4=14," ",IF(J4-G4=13,"",0))</f>
        <v>0</v>
      </c>
      <c r="L12" s="1085"/>
      <c r="M12" s="726">
        <f>IF(J4-G4=14,"",0)</f>
        <v>0</v>
      </c>
      <c r="N12" s="727">
        <f>G12*(J4-G4+1)</f>
        <v>0</v>
      </c>
    </row>
    <row r="13" spans="2:18" s="49" customFormat="1" ht="13.5" customHeight="1">
      <c r="B13" s="1081"/>
      <c r="C13" s="66"/>
      <c r="D13" s="66"/>
      <c r="E13" s="341" t="s">
        <v>739</v>
      </c>
      <c r="F13" s="718" t="s">
        <v>563</v>
      </c>
      <c r="G13" s="826">
        <f>'様式9-7'!D20</f>
        <v>0</v>
      </c>
      <c r="H13" s="719">
        <f t="shared" si="0"/>
        <v>0</v>
      </c>
      <c r="I13" s="1088"/>
      <c r="J13" s="851">
        <f>'様式9-7'!H20</f>
        <v>0</v>
      </c>
      <c r="K13" s="725">
        <f>IF(J4-G4=14," ",IF(J4-G4=13,"",0))</f>
        <v>0</v>
      </c>
      <c r="L13" s="1085"/>
      <c r="M13" s="726">
        <f>IF(J4-G4=14,"",0)</f>
        <v>0</v>
      </c>
      <c r="N13" s="727">
        <f>G13*(J4-G4+1)</f>
        <v>0</v>
      </c>
    </row>
    <row r="14" spans="2:18" s="49" customFormat="1" ht="13.5" customHeight="1">
      <c r="B14" s="1081"/>
      <c r="C14" s="66"/>
      <c r="D14" s="66"/>
      <c r="E14" s="341" t="s">
        <v>35</v>
      </c>
      <c r="F14" s="718" t="s">
        <v>563</v>
      </c>
      <c r="G14" s="826">
        <f>'様式9-7'!D21</f>
        <v>0</v>
      </c>
      <c r="H14" s="719">
        <f t="shared" si="0"/>
        <v>0</v>
      </c>
      <c r="I14" s="1088"/>
      <c r="J14" s="851">
        <f>'様式9-7'!H21</f>
        <v>0</v>
      </c>
      <c r="K14" s="725">
        <f>IF(J4-G4=14," ",IF(J4-G4=13,"",0))</f>
        <v>0</v>
      </c>
      <c r="L14" s="1085"/>
      <c r="M14" s="726">
        <f>IF(J4-G4=14,"",0)</f>
        <v>0</v>
      </c>
      <c r="N14" s="727">
        <f>G14*(J4-G4+1)</f>
        <v>0</v>
      </c>
    </row>
    <row r="15" spans="2:18" s="49" customFormat="1" ht="13.5" customHeight="1">
      <c r="B15" s="1081"/>
      <c r="C15" s="66"/>
      <c r="D15" s="66"/>
      <c r="E15" s="341" t="s">
        <v>605</v>
      </c>
      <c r="F15" s="718" t="s">
        <v>563</v>
      </c>
      <c r="G15" s="826">
        <f>'様式9-7'!D22</f>
        <v>0</v>
      </c>
      <c r="H15" s="719">
        <f t="shared" si="0"/>
        <v>0</v>
      </c>
      <c r="I15" s="1088"/>
      <c r="J15" s="851">
        <f>'様式9-7'!H22</f>
        <v>0</v>
      </c>
      <c r="K15" s="725">
        <f>IF(J4-G4=14," ",IF(J4-G4=13,"",0))</f>
        <v>0</v>
      </c>
      <c r="L15" s="1085"/>
      <c r="M15" s="726">
        <f>IF(J4-G4=14,"",0)</f>
        <v>0</v>
      </c>
      <c r="N15" s="727">
        <f>G15*(J4-G4+1)</f>
        <v>0</v>
      </c>
    </row>
    <row r="16" spans="2:18" s="49" customFormat="1" ht="13.5" customHeight="1">
      <c r="B16" s="1081"/>
      <c r="C16" s="66"/>
      <c r="D16" s="66"/>
      <c r="E16" s="341" t="s">
        <v>741</v>
      </c>
      <c r="F16" s="718" t="s">
        <v>563</v>
      </c>
      <c r="G16" s="826">
        <f>'様式9-7'!D23</f>
        <v>0</v>
      </c>
      <c r="H16" s="719">
        <f t="shared" si="0"/>
        <v>0</v>
      </c>
      <c r="I16" s="1088"/>
      <c r="J16" s="851">
        <f>'様式9-7'!H23</f>
        <v>0</v>
      </c>
      <c r="K16" s="725">
        <f>IF(J4-G4=14," ",IF(J4-G4=13,"",0))</f>
        <v>0</v>
      </c>
      <c r="L16" s="1085"/>
      <c r="M16" s="726">
        <f>IF(J4-G4=14,"",0)</f>
        <v>0</v>
      </c>
      <c r="N16" s="727">
        <f>G16*(J4-G4+1)</f>
        <v>0</v>
      </c>
    </row>
    <row r="17" spans="2:14" s="49" customFormat="1" ht="13.5" customHeight="1">
      <c r="B17" s="1081"/>
      <c r="C17" s="66"/>
      <c r="D17" s="66"/>
      <c r="E17" s="341" t="s">
        <v>36</v>
      </c>
      <c r="F17" s="718" t="s">
        <v>563</v>
      </c>
      <c r="G17" s="826">
        <f>'様式9-7'!D24</f>
        <v>0</v>
      </c>
      <c r="H17" s="719">
        <f t="shared" si="0"/>
        <v>0</v>
      </c>
      <c r="I17" s="1088"/>
      <c r="J17" s="851">
        <f>'様式9-7'!H24</f>
        <v>0</v>
      </c>
      <c r="K17" s="725">
        <f>IF(J4-G4=14," ",IF(J4-G4=13,"",0))</f>
        <v>0</v>
      </c>
      <c r="L17" s="1085"/>
      <c r="M17" s="726">
        <f>IF(J4-G4=14,"",0)</f>
        <v>0</v>
      </c>
      <c r="N17" s="727">
        <f>G17*(J4-G4+1)</f>
        <v>0</v>
      </c>
    </row>
    <row r="18" spans="2:14" s="49" customFormat="1" ht="13.5" customHeight="1">
      <c r="B18" s="1081"/>
      <c r="C18" s="66"/>
      <c r="D18" s="66"/>
      <c r="E18" s="341" t="s">
        <v>48</v>
      </c>
      <c r="F18" s="728" t="s">
        <v>563</v>
      </c>
      <c r="G18" s="826">
        <f>'様式9-7'!D25</f>
        <v>0</v>
      </c>
      <c r="H18" s="725">
        <f t="shared" si="0"/>
        <v>0</v>
      </c>
      <c r="I18" s="1088"/>
      <c r="J18" s="852">
        <f>'様式9-7'!H25</f>
        <v>0</v>
      </c>
      <c r="K18" s="725">
        <f>IF(J4-G4=14," ",IF(J4-G4=13,"",0))</f>
        <v>0</v>
      </c>
      <c r="L18" s="1085"/>
      <c r="M18" s="726">
        <f>IF(J4-G4=14,"",0)</f>
        <v>0</v>
      </c>
      <c r="N18" s="727">
        <f>G18*(J4-G4+1)</f>
        <v>0</v>
      </c>
    </row>
    <row r="19" spans="2:14" s="49" customFormat="1" ht="13.5" customHeight="1">
      <c r="B19" s="1081"/>
      <c r="C19" s="68" t="s">
        <v>49</v>
      </c>
      <c r="D19" s="69"/>
      <c r="E19" s="342"/>
      <c r="F19" s="730">
        <f>F20</f>
        <v>0</v>
      </c>
      <c r="G19" s="711">
        <f>SUM(G20:G29)</f>
        <v>0</v>
      </c>
      <c r="H19" s="711">
        <f>SUM(H20:H29)</f>
        <v>0</v>
      </c>
      <c r="I19" s="1088"/>
      <c r="J19" s="711">
        <f>SUM(J20:J29)</f>
        <v>0</v>
      </c>
      <c r="K19" s="711">
        <f>IF(J4-G4=14," ",IF(J4-G4=13,"",0))</f>
        <v>0</v>
      </c>
      <c r="L19" s="1085"/>
      <c r="M19" s="712">
        <f>IF(J4-G4=14,"",0)</f>
        <v>0</v>
      </c>
      <c r="N19" s="713">
        <f>G19*(J4-G4+1)</f>
        <v>0</v>
      </c>
    </row>
    <row r="20" spans="2:14" s="49" customFormat="1" ht="13.5" customHeight="1">
      <c r="B20" s="1081"/>
      <c r="C20" s="66"/>
      <c r="D20" s="70" t="s">
        <v>44</v>
      </c>
      <c r="E20" s="343"/>
      <c r="F20" s="827">
        <f>'様式9-7'!L15</f>
        <v>0</v>
      </c>
      <c r="G20" s="715">
        <f t="shared" ref="G20:H25" si="1">G8</f>
        <v>0</v>
      </c>
      <c r="H20" s="715">
        <f t="shared" si="1"/>
        <v>0</v>
      </c>
      <c r="I20" s="1088"/>
      <c r="J20" s="731">
        <f>J8</f>
        <v>0</v>
      </c>
      <c r="K20" s="715">
        <f>IF(J4-G4=14," ",IF(J4-G4=13,"",0))</f>
        <v>0</v>
      </c>
      <c r="L20" s="1085"/>
      <c r="M20" s="721">
        <f>IF(J4-G4=14,"",0)</f>
        <v>0</v>
      </c>
      <c r="N20" s="722">
        <f>G20*(J4-G4+1)</f>
        <v>0</v>
      </c>
    </row>
    <row r="21" spans="2:14" s="49" customFormat="1" ht="13.5" customHeight="1">
      <c r="B21" s="1081"/>
      <c r="C21" s="66"/>
      <c r="D21" s="71" t="s">
        <v>50</v>
      </c>
      <c r="E21" s="344"/>
      <c r="F21" s="732" t="s">
        <v>563</v>
      </c>
      <c r="G21" s="719">
        <f t="shared" si="1"/>
        <v>0</v>
      </c>
      <c r="H21" s="725">
        <f t="shared" si="1"/>
        <v>0</v>
      </c>
      <c r="I21" s="1088"/>
      <c r="J21" s="733">
        <f>J9</f>
        <v>0</v>
      </c>
      <c r="K21" s="725">
        <f>IF(J4-G4=14," ",IF(J4-G4=13,"",0))</f>
        <v>0</v>
      </c>
      <c r="L21" s="1085"/>
      <c r="M21" s="721">
        <f>IF(J4-G4=14,"",0)</f>
        <v>0</v>
      </c>
      <c r="N21" s="722">
        <f>G21*(J4-G4+1)</f>
        <v>0</v>
      </c>
    </row>
    <row r="22" spans="2:14" s="49" customFormat="1" ht="13.5" customHeight="1">
      <c r="B22" s="1081"/>
      <c r="C22" s="66"/>
      <c r="D22" s="71" t="s">
        <v>51</v>
      </c>
      <c r="E22" s="344"/>
      <c r="F22" s="732" t="s">
        <v>563</v>
      </c>
      <c r="G22" s="719">
        <f t="shared" si="1"/>
        <v>0</v>
      </c>
      <c r="H22" s="723">
        <f t="shared" si="1"/>
        <v>0</v>
      </c>
      <c r="I22" s="1088"/>
      <c r="J22" s="725">
        <f>J10</f>
        <v>0</v>
      </c>
      <c r="K22" s="733">
        <f>IF(J4-G4=14," ",IF(J4-G4=13,"",0))</f>
        <v>0</v>
      </c>
      <c r="L22" s="1085"/>
      <c r="M22" s="721">
        <f>IF(J4-G4=14,"",0)</f>
        <v>0</v>
      </c>
      <c r="N22" s="722">
        <f>G22*(J4-G4+1)</f>
        <v>0</v>
      </c>
    </row>
    <row r="23" spans="2:14" s="49" customFormat="1" ht="13.5" customHeight="1">
      <c r="B23" s="1081"/>
      <c r="C23" s="66"/>
      <c r="D23" s="72" t="s">
        <v>52</v>
      </c>
      <c r="E23" s="345"/>
      <c r="F23" s="732" t="s">
        <v>563</v>
      </c>
      <c r="G23" s="725">
        <f t="shared" si="1"/>
        <v>0</v>
      </c>
      <c r="H23" s="723">
        <f t="shared" si="1"/>
        <v>0</v>
      </c>
      <c r="I23" s="1088"/>
      <c r="J23" s="725">
        <f t="shared" ref="J23:J28" si="2">J11</f>
        <v>0</v>
      </c>
      <c r="K23" s="725">
        <f>IF(J4-G4=14," ",IF(J4-G4=13,"",0))</f>
        <v>0</v>
      </c>
      <c r="L23" s="1085"/>
      <c r="M23" s="721">
        <f>IF(J4-G4=14,"",0)</f>
        <v>0</v>
      </c>
      <c r="N23" s="727">
        <f>G23*(J4-G4+1)</f>
        <v>0</v>
      </c>
    </row>
    <row r="24" spans="2:14" s="49" customFormat="1" ht="13.5" customHeight="1">
      <c r="B24" s="1081"/>
      <c r="C24" s="66"/>
      <c r="D24" s="67" t="s">
        <v>738</v>
      </c>
      <c r="E24" s="341"/>
      <c r="F24" s="732" t="s">
        <v>563</v>
      </c>
      <c r="G24" s="725">
        <f t="shared" si="1"/>
        <v>0</v>
      </c>
      <c r="H24" s="723">
        <f t="shared" si="1"/>
        <v>0</v>
      </c>
      <c r="I24" s="1088"/>
      <c r="J24" s="725">
        <f t="shared" si="2"/>
        <v>0</v>
      </c>
      <c r="K24" s="733">
        <f>IF(J4-G4=14," ",IF(J4-G4=13,"",0))</f>
        <v>0</v>
      </c>
      <c r="L24" s="1085"/>
      <c r="M24" s="721">
        <f>IF(J4-G4=14,"",0)</f>
        <v>0</v>
      </c>
      <c r="N24" s="727">
        <f>G24*(J4-G4+1)</f>
        <v>0</v>
      </c>
    </row>
    <row r="25" spans="2:14" s="49" customFormat="1" ht="13.5" customHeight="1">
      <c r="B25" s="1081"/>
      <c r="C25" s="66"/>
      <c r="D25" s="67" t="s">
        <v>739</v>
      </c>
      <c r="E25" s="341"/>
      <c r="F25" s="732" t="s">
        <v>563</v>
      </c>
      <c r="G25" s="725">
        <f t="shared" si="1"/>
        <v>0</v>
      </c>
      <c r="H25" s="723">
        <f t="shared" si="1"/>
        <v>0</v>
      </c>
      <c r="I25" s="1088"/>
      <c r="J25" s="725">
        <f t="shared" si="2"/>
        <v>0</v>
      </c>
      <c r="K25" s="720">
        <f>IF(J4-G4=14," ",IF(J4-G4=13,"",0))</f>
        <v>0</v>
      </c>
      <c r="L25" s="1085"/>
      <c r="M25" s="721">
        <f>IF(J4-G4=14,"",0)</f>
        <v>0</v>
      </c>
      <c r="N25" s="727">
        <f>G25*(J4-G4+1)</f>
        <v>0</v>
      </c>
    </row>
    <row r="26" spans="2:14" s="49" customFormat="1" ht="13.5" customHeight="1">
      <c r="B26" s="1081"/>
      <c r="C26" s="66"/>
      <c r="D26" s="73" t="s">
        <v>35</v>
      </c>
      <c r="E26" s="344"/>
      <c r="F26" s="732" t="s">
        <v>563</v>
      </c>
      <c r="G26" s="725">
        <f t="shared" ref="G26:H28" si="3">G14</f>
        <v>0</v>
      </c>
      <c r="H26" s="723">
        <f t="shared" si="3"/>
        <v>0</v>
      </c>
      <c r="I26" s="1088"/>
      <c r="J26" s="725">
        <f t="shared" si="2"/>
        <v>0</v>
      </c>
      <c r="K26" s="724">
        <f>IF(J4-G4=14," ",IF(J4-G4=13,"",0))</f>
        <v>0</v>
      </c>
      <c r="L26" s="1085"/>
      <c r="M26" s="721">
        <f>IF(J4-G4=14,"",0)</f>
        <v>0</v>
      </c>
      <c r="N26" s="722">
        <f>G26*(J4-G4+1)</f>
        <v>0</v>
      </c>
    </row>
    <row r="27" spans="2:14" s="49" customFormat="1" ht="13.5" customHeight="1">
      <c r="B27" s="1081"/>
      <c r="C27" s="66"/>
      <c r="D27" s="341" t="s">
        <v>605</v>
      </c>
      <c r="E27" s="345"/>
      <c r="F27" s="732" t="s">
        <v>563</v>
      </c>
      <c r="G27" s="725">
        <f t="shared" si="3"/>
        <v>0</v>
      </c>
      <c r="H27" s="723">
        <f t="shared" si="3"/>
        <v>0</v>
      </c>
      <c r="I27" s="1088"/>
      <c r="J27" s="725">
        <f t="shared" si="2"/>
        <v>0</v>
      </c>
      <c r="K27" s="724">
        <f>IF(J4-G4=14," ",IF(J4-G4=13,"",0))</f>
        <v>0</v>
      </c>
      <c r="L27" s="1085"/>
      <c r="M27" s="721">
        <f>IF(J4-G4=14,"",0)</f>
        <v>0</v>
      </c>
      <c r="N27" s="727">
        <f>G27*(J4-G4+1)</f>
        <v>0</v>
      </c>
    </row>
    <row r="28" spans="2:14" s="49" customFormat="1" ht="13.5" customHeight="1">
      <c r="B28" s="1081"/>
      <c r="C28" s="66"/>
      <c r="D28" s="341" t="s">
        <v>741</v>
      </c>
      <c r="E28" s="345"/>
      <c r="F28" s="732" t="s">
        <v>563</v>
      </c>
      <c r="G28" s="725">
        <f t="shared" si="3"/>
        <v>0</v>
      </c>
      <c r="H28" s="723">
        <f t="shared" si="3"/>
        <v>0</v>
      </c>
      <c r="I28" s="1088"/>
      <c r="J28" s="725">
        <f t="shared" si="2"/>
        <v>0</v>
      </c>
      <c r="K28" s="724">
        <f>IF(J4-G4=14," ",IF(J4-G4=13,"",0))</f>
        <v>0</v>
      </c>
      <c r="L28" s="1085"/>
      <c r="M28" s="721">
        <f>IF(J4-G4=14,"",0)</f>
        <v>0</v>
      </c>
      <c r="N28" s="727">
        <f>G28*(J4-G4+1)</f>
        <v>0</v>
      </c>
    </row>
    <row r="29" spans="2:14" s="49" customFormat="1" ht="13.5" customHeight="1">
      <c r="B29" s="1081"/>
      <c r="C29" s="74"/>
      <c r="D29" s="75" t="s">
        <v>36</v>
      </c>
      <c r="E29" s="346"/>
      <c r="F29" s="732" t="s">
        <v>563</v>
      </c>
      <c r="G29" s="725">
        <f>G17</f>
        <v>0</v>
      </c>
      <c r="H29" s="724">
        <f t="shared" ref="H29" si="4">H17</f>
        <v>0</v>
      </c>
      <c r="I29" s="1088"/>
      <c r="J29" s="719">
        <f t="shared" ref="J29" si="5">J17</f>
        <v>0</v>
      </c>
      <c r="K29" s="719">
        <f>IF(J4-G4=14," ",IF(J4-G4=13,"",0))</f>
        <v>0</v>
      </c>
      <c r="L29" s="1085"/>
      <c r="M29" s="721">
        <f>IF(J4-G4=14,"",0)</f>
        <v>0</v>
      </c>
      <c r="N29" s="734">
        <f>G29*(J4-G4+1)</f>
        <v>0</v>
      </c>
    </row>
    <row r="30" spans="2:14" s="49" customFormat="1" ht="13.5" customHeight="1">
      <c r="B30" s="1081"/>
      <c r="C30" s="53" t="s">
        <v>53</v>
      </c>
      <c r="D30" s="48"/>
      <c r="E30" s="347"/>
      <c r="F30" s="709" t="s">
        <v>623</v>
      </c>
      <c r="G30" s="711">
        <f>G13+G18</f>
        <v>0</v>
      </c>
      <c r="H30" s="711">
        <f>H13+H18</f>
        <v>0</v>
      </c>
      <c r="I30" s="1088"/>
      <c r="J30" s="711">
        <f>J13+J18</f>
        <v>0</v>
      </c>
      <c r="K30" s="711">
        <f>IF(J4-G4=14," ",IF(J4-G4=13,"",0))</f>
        <v>0</v>
      </c>
      <c r="L30" s="1085"/>
      <c r="M30" s="712">
        <f>IF(J4-G4=14,"",0)</f>
        <v>0</v>
      </c>
      <c r="N30" s="713">
        <f>G30*(J4-G4+1)</f>
        <v>0</v>
      </c>
    </row>
    <row r="31" spans="2:14" s="49" customFormat="1" ht="13.5" customHeight="1" thickBot="1">
      <c r="B31" s="1082"/>
      <c r="C31" s="76" t="s">
        <v>54</v>
      </c>
      <c r="D31" s="77"/>
      <c r="E31" s="348"/>
      <c r="F31" s="735" t="s">
        <v>623</v>
      </c>
      <c r="G31" s="736">
        <f>G18</f>
        <v>0</v>
      </c>
      <c r="H31" s="736">
        <f>H18</f>
        <v>0</v>
      </c>
      <c r="I31" s="1089"/>
      <c r="J31" s="736">
        <f>J18</f>
        <v>0</v>
      </c>
      <c r="K31" s="737">
        <f>IF(J4-G4=14," ",IF(J4-G4=13,"",0))</f>
        <v>0</v>
      </c>
      <c r="L31" s="1086"/>
      <c r="M31" s="738">
        <f>IF(J4-G4=14,"",0)</f>
        <v>0</v>
      </c>
      <c r="N31" s="739">
        <f>G31*(J4-G4+1)</f>
        <v>0</v>
      </c>
    </row>
    <row r="32" spans="2:14" s="49" customFormat="1" ht="13.5" customHeight="1">
      <c r="B32" s="1083" t="s">
        <v>55</v>
      </c>
      <c r="C32" s="53" t="s">
        <v>56</v>
      </c>
      <c r="D32" s="48"/>
      <c r="E32" s="349"/>
      <c r="F32" s="740">
        <f>SUM(F33:F35)</f>
        <v>0</v>
      </c>
      <c r="G32" s="706">
        <f>SUM(G33:G35)</f>
        <v>0</v>
      </c>
      <c r="H32" s="706">
        <f>SUM(H33:H35)</f>
        <v>0</v>
      </c>
      <c r="I32" s="1084" t="s">
        <v>510</v>
      </c>
      <c r="J32" s="706">
        <f>SUM(J33:J35)</f>
        <v>0</v>
      </c>
      <c r="K32" s="729">
        <f>IF(J4-G4=14," ",IF(J4-G4=13,"",0))</f>
        <v>0</v>
      </c>
      <c r="L32" s="1084" t="s">
        <v>510</v>
      </c>
      <c r="M32" s="741">
        <f>IF(J4-G4=14,"",0)</f>
        <v>0</v>
      </c>
      <c r="N32" s="845" t="s">
        <v>750</v>
      </c>
    </row>
    <row r="33" spans="1:15" s="49" customFormat="1" ht="13.5" customHeight="1">
      <c r="B33" s="1081"/>
      <c r="C33" s="53"/>
      <c r="D33" s="78" t="s">
        <v>57</v>
      </c>
      <c r="E33" s="350"/>
      <c r="F33" s="943"/>
      <c r="G33" s="952"/>
      <c r="H33" s="952"/>
      <c r="I33" s="1085"/>
      <c r="J33" s="952"/>
      <c r="K33" s="715">
        <f>IF(J4-G4=14," ",IF(J4-G4=13,"",0))</f>
        <v>0</v>
      </c>
      <c r="L33" s="1085"/>
      <c r="M33" s="716">
        <f>IF(J4-G4=14,"",0)</f>
        <v>0</v>
      </c>
      <c r="N33" s="953"/>
    </row>
    <row r="34" spans="1:15" s="49" customFormat="1" ht="13.5" customHeight="1">
      <c r="B34" s="1081"/>
      <c r="C34" s="53"/>
      <c r="D34" s="79" t="s">
        <v>58</v>
      </c>
      <c r="E34" s="351"/>
      <c r="F34" s="944"/>
      <c r="G34" s="945"/>
      <c r="H34" s="945"/>
      <c r="I34" s="1085"/>
      <c r="J34" s="945"/>
      <c r="K34" s="719">
        <f>IF(J4-G4=14," ",IF(J4-G4=13,"",0))</f>
        <v>0</v>
      </c>
      <c r="L34" s="1085"/>
      <c r="M34" s="721">
        <f>IF(J4-G4=14,"",0)</f>
        <v>0</v>
      </c>
      <c r="N34" s="954"/>
    </row>
    <row r="35" spans="1:15" s="49" customFormat="1" ht="13.5" customHeight="1">
      <c r="B35" s="1081"/>
      <c r="C35" s="74"/>
      <c r="D35" s="75" t="s">
        <v>59</v>
      </c>
      <c r="E35" s="346"/>
      <c r="F35" s="946"/>
      <c r="G35" s="947"/>
      <c r="H35" s="947"/>
      <c r="I35" s="1085"/>
      <c r="J35" s="947"/>
      <c r="K35" s="742">
        <f>IF(J4-G4=14," ",IF(J4-G4=13,"",0))</f>
        <v>0</v>
      </c>
      <c r="L35" s="1085"/>
      <c r="M35" s="743">
        <f>IF(J4-G4=14,"",0)</f>
        <v>0</v>
      </c>
      <c r="N35" s="955"/>
    </row>
    <row r="36" spans="1:15" s="49" customFormat="1" ht="13.5" customHeight="1">
      <c r="B36" s="1081"/>
      <c r="C36" s="65" t="s">
        <v>60</v>
      </c>
      <c r="D36" s="80"/>
      <c r="E36" s="338"/>
      <c r="F36" s="744">
        <f>SUM(F37:F40)</f>
        <v>0</v>
      </c>
      <c r="G36" s="710">
        <f>SUM(G37:G40)</f>
        <v>0</v>
      </c>
      <c r="H36" s="710">
        <f>SUM(H37:H40)</f>
        <v>0</v>
      </c>
      <c r="I36" s="1085"/>
      <c r="J36" s="710">
        <f>SUM(J37:J40)</f>
        <v>0</v>
      </c>
      <c r="K36" s="711">
        <f>IF(J4-G4=14," ",IF(J4-G4=13,"",0))</f>
        <v>0</v>
      </c>
      <c r="L36" s="1085"/>
      <c r="M36" s="712">
        <f>IF(J4-G4=14,"",0)</f>
        <v>0</v>
      </c>
      <c r="N36" s="745" t="s">
        <v>750</v>
      </c>
    </row>
    <row r="37" spans="1:15" s="49" customFormat="1" ht="13.5" customHeight="1">
      <c r="B37" s="1081"/>
      <c r="C37" s="53"/>
      <c r="D37" s="78" t="s">
        <v>61</v>
      </c>
      <c r="E37" s="350"/>
      <c r="F37" s="943"/>
      <c r="G37" s="943"/>
      <c r="H37" s="943"/>
      <c r="I37" s="1085"/>
      <c r="J37" s="943"/>
      <c r="K37" s="715">
        <f>IF(J4-G4=14," ",IF(J4-G4=13,"",0))</f>
        <v>0</v>
      </c>
      <c r="L37" s="1085"/>
      <c r="M37" s="716">
        <f>IF(J4-G4=14,"",0)</f>
        <v>0</v>
      </c>
      <c r="N37" s="953"/>
    </row>
    <row r="38" spans="1:15" s="49" customFormat="1" ht="13.5" customHeight="1">
      <c r="B38" s="1081"/>
      <c r="C38" s="53"/>
      <c r="D38" s="79" t="s">
        <v>62</v>
      </c>
      <c r="E38" s="351"/>
      <c r="F38" s="944"/>
      <c r="G38" s="945"/>
      <c r="H38" s="945"/>
      <c r="I38" s="1085"/>
      <c r="J38" s="945"/>
      <c r="K38" s="719">
        <f>IF(J4-G4=14," ",IF(J4-G4=13,"",0))</f>
        <v>0</v>
      </c>
      <c r="L38" s="1085"/>
      <c r="M38" s="721">
        <f>IF(J4-G4=14,"",0)</f>
        <v>0</v>
      </c>
      <c r="N38" s="954"/>
    </row>
    <row r="39" spans="1:15" s="49" customFormat="1" ht="13.5" customHeight="1">
      <c r="B39" s="1081"/>
      <c r="C39" s="53"/>
      <c r="D39" s="79" t="s">
        <v>63</v>
      </c>
      <c r="E39" s="351"/>
      <c r="F39" s="944"/>
      <c r="G39" s="945"/>
      <c r="H39" s="945"/>
      <c r="I39" s="1085"/>
      <c r="J39" s="945"/>
      <c r="K39" s="719">
        <f>IF(J4-G4=14," ",IF(J4-G4=13,"",0))</f>
        <v>0</v>
      </c>
      <c r="L39" s="1085"/>
      <c r="M39" s="721">
        <f>IF(J4-G4=14,"",0)</f>
        <v>0</v>
      </c>
      <c r="N39" s="954"/>
    </row>
    <row r="40" spans="1:15" s="49" customFormat="1" ht="13.5" customHeight="1">
      <c r="B40" s="1081"/>
      <c r="C40" s="74"/>
      <c r="D40" s="819" t="s">
        <v>748</v>
      </c>
      <c r="E40" s="346"/>
      <c r="F40" s="946"/>
      <c r="G40" s="947"/>
      <c r="H40" s="947"/>
      <c r="I40" s="1085"/>
      <c r="J40" s="947"/>
      <c r="K40" s="742">
        <f>IF(J4-G4=14," ",IF(J4-G4=13,"",0))</f>
        <v>0</v>
      </c>
      <c r="L40" s="1085"/>
      <c r="M40" s="743">
        <f>IF(J4-G4=14,"",0)</f>
        <v>0</v>
      </c>
      <c r="N40" s="955"/>
    </row>
    <row r="41" spans="1:15" s="49" customFormat="1" ht="13.5" customHeight="1">
      <c r="B41" s="1081"/>
      <c r="C41" s="81" t="s">
        <v>64</v>
      </c>
      <c r="D41" s="82"/>
      <c r="E41" s="352"/>
      <c r="F41" s="744">
        <f>F33-F38</f>
        <v>0</v>
      </c>
      <c r="G41" s="710">
        <f>G36-G32</f>
        <v>0</v>
      </c>
      <c r="H41" s="710">
        <f>H36-H32</f>
        <v>0</v>
      </c>
      <c r="I41" s="1085"/>
      <c r="J41" s="710">
        <f>J36-J32</f>
        <v>0</v>
      </c>
      <c r="K41" s="711">
        <f>IF(J4-G4=14," ",IF(J4-G4=13,"",0))</f>
        <v>0</v>
      </c>
      <c r="L41" s="1085"/>
      <c r="M41" s="712">
        <f>IF(J4-G4=14,"",0)</f>
        <v>0</v>
      </c>
      <c r="N41" s="846" t="s">
        <v>751</v>
      </c>
    </row>
    <row r="42" spans="1:15" s="49" customFormat="1" ht="13.5" customHeight="1">
      <c r="B42" s="1081"/>
      <c r="C42" s="53" t="s">
        <v>65</v>
      </c>
      <c r="D42" s="48"/>
      <c r="E42" s="347"/>
      <c r="F42" s="948"/>
      <c r="G42" s="949"/>
      <c r="H42" s="949"/>
      <c r="I42" s="1085"/>
      <c r="J42" s="949"/>
      <c r="K42" s="711">
        <f>IF(J4-G4=14," ",IF(J4-G4=13,"",0))</f>
        <v>0</v>
      </c>
      <c r="L42" s="1085"/>
      <c r="M42" s="712">
        <f>IF(J4-G4=14,"",0)</f>
        <v>0</v>
      </c>
      <c r="N42" s="745" t="s">
        <v>623</v>
      </c>
    </row>
    <row r="43" spans="1:15" s="49" customFormat="1" ht="13.5" customHeight="1" thickBot="1">
      <c r="B43" s="1082"/>
      <c r="C43" s="76" t="s">
        <v>66</v>
      </c>
      <c r="D43" s="77"/>
      <c r="E43" s="348"/>
      <c r="F43" s="950"/>
      <c r="G43" s="951"/>
      <c r="H43" s="951"/>
      <c r="I43" s="1086"/>
      <c r="J43" s="951"/>
      <c r="K43" s="737">
        <f>IF(J4-G4=14," ",IF(J4-G4=13,"",0))</f>
        <v>0</v>
      </c>
      <c r="L43" s="1086"/>
      <c r="M43" s="738">
        <f>IF(J4-G4=14,"",0)</f>
        <v>0</v>
      </c>
      <c r="N43" s="746" t="s">
        <v>623</v>
      </c>
    </row>
    <row r="44" spans="1:15" s="49" customFormat="1" ht="13.5" customHeight="1">
      <c r="A44" s="837"/>
      <c r="B44" s="838" t="s">
        <v>736</v>
      </c>
      <c r="C44" s="837"/>
      <c r="D44" s="837"/>
      <c r="E44" s="837"/>
      <c r="F44" s="837"/>
      <c r="G44" s="837"/>
      <c r="H44" s="837"/>
      <c r="I44" s="837"/>
      <c r="J44" s="837"/>
      <c r="K44" s="837"/>
      <c r="L44" s="837"/>
      <c r="M44" s="837"/>
      <c r="N44" s="837"/>
      <c r="O44" s="837"/>
    </row>
    <row r="45" spans="1:15" s="49" customFormat="1" ht="13.5" customHeight="1">
      <c r="A45" s="837"/>
      <c r="B45" s="838" t="s">
        <v>740</v>
      </c>
      <c r="C45" s="837"/>
      <c r="D45" s="837"/>
      <c r="E45" s="837"/>
      <c r="F45" s="837"/>
      <c r="G45" s="837"/>
      <c r="H45" s="837"/>
      <c r="I45" s="837"/>
      <c r="J45" s="837"/>
      <c r="K45" s="837"/>
      <c r="L45" s="837"/>
      <c r="M45" s="837"/>
      <c r="N45" s="837"/>
      <c r="O45" s="837"/>
    </row>
    <row r="46" spans="1:15" s="49" customFormat="1" ht="13.5" customHeight="1">
      <c r="A46" s="837"/>
      <c r="B46" s="838" t="s">
        <v>737</v>
      </c>
      <c r="C46" s="837"/>
      <c r="D46" s="837"/>
      <c r="E46" s="837"/>
      <c r="F46" s="837"/>
      <c r="G46" s="837"/>
      <c r="H46" s="837"/>
      <c r="I46" s="837"/>
      <c r="J46" s="837"/>
      <c r="K46" s="837"/>
      <c r="L46" s="837"/>
      <c r="M46" s="837"/>
      <c r="N46" s="837"/>
      <c r="O46" s="837"/>
    </row>
    <row r="47" spans="1:15" s="49" customFormat="1" ht="14.25" customHeight="1">
      <c r="A47" s="833"/>
      <c r="B47" s="838" t="s">
        <v>742</v>
      </c>
      <c r="C47" s="833"/>
      <c r="D47" s="833"/>
      <c r="E47" s="833"/>
      <c r="F47" s="833"/>
      <c r="G47" s="833"/>
      <c r="H47" s="833"/>
      <c r="I47" s="833"/>
      <c r="J47" s="833"/>
      <c r="K47" s="833"/>
      <c r="L47" s="833"/>
      <c r="M47" s="833"/>
      <c r="N47" s="833"/>
      <c r="O47" s="833"/>
    </row>
    <row r="48" spans="1:15" s="49" customFormat="1" ht="13.5" customHeight="1">
      <c r="A48" s="833"/>
      <c r="B48" s="838" t="s">
        <v>743</v>
      </c>
      <c r="C48" s="833"/>
      <c r="D48" s="833"/>
      <c r="E48" s="833"/>
      <c r="F48" s="833"/>
      <c r="G48" s="833"/>
      <c r="H48" s="833"/>
      <c r="I48" s="833"/>
      <c r="J48" s="833"/>
      <c r="K48" s="833"/>
      <c r="L48" s="833"/>
      <c r="M48" s="833"/>
      <c r="N48" s="833"/>
      <c r="O48" s="833"/>
    </row>
    <row r="49" spans="2:15">
      <c r="B49" s="838" t="s">
        <v>717</v>
      </c>
      <c r="M49" s="83"/>
      <c r="N49" s="16"/>
    </row>
    <row r="50" spans="2:15">
      <c r="H50" t="s">
        <v>735</v>
      </c>
      <c r="O50" s="12" t="str">
        <f>様式7!$F$4</f>
        <v>○○○○○○○○○○○ESCO事業</v>
      </c>
    </row>
  </sheetData>
  <mergeCells count="9">
    <mergeCell ref="I1:J1"/>
    <mergeCell ref="B6:B31"/>
    <mergeCell ref="B32:B43"/>
    <mergeCell ref="L32:L43"/>
    <mergeCell ref="I32:I43"/>
    <mergeCell ref="I6:I31"/>
    <mergeCell ref="I4:I5"/>
    <mergeCell ref="L4:L5"/>
    <mergeCell ref="L6:L31"/>
  </mergeCells>
  <phoneticPr fontId="3"/>
  <printOptions horizontalCentered="1" verticalCentered="1"/>
  <pageMargins left="0.51181102362204722" right="0.51181102362204722" top="0.55118110236220474" bottom="0.55118110236220474" header="0.31496062992125984" footer="0.31496062992125984"/>
  <pageSetup paperSize="9" scale="8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67"/>
  <sheetViews>
    <sheetView view="pageBreakPreview" topLeftCell="A46" zoomScale="85" zoomScaleNormal="100" zoomScaleSheetLayoutView="85" workbookViewId="0">
      <selection activeCell="J20" sqref="J20:N20"/>
    </sheetView>
  </sheetViews>
  <sheetFormatPr defaultRowHeight="13.5"/>
  <cols>
    <col min="1" max="1" width="2.625" customWidth="1"/>
    <col min="2" max="2" width="14.125" customWidth="1"/>
    <col min="3" max="3" width="17.625" customWidth="1"/>
    <col min="4" max="4" width="4.375" customWidth="1"/>
    <col min="5" max="5" width="3.625" customWidth="1"/>
    <col min="6" max="6" width="15.625" customWidth="1"/>
    <col min="7" max="7" width="17.625" customWidth="1"/>
    <col min="8" max="8" width="4.375" customWidth="1"/>
    <col min="9" max="9" width="17.5" customWidth="1"/>
    <col min="10" max="10" width="4.375" customWidth="1"/>
    <col min="11" max="11" width="17.5" customWidth="1"/>
    <col min="12" max="12" width="4.5" customWidth="1"/>
    <col min="17" max="17" width="9" customWidth="1"/>
    <col min="18" max="18" width="7.875" customWidth="1"/>
    <col min="19" max="19" width="11" customWidth="1"/>
    <col min="260" max="260" width="2.625" customWidth="1"/>
    <col min="261" max="261" width="15.625" customWidth="1"/>
    <col min="262" max="262" width="17.625" customWidth="1"/>
    <col min="263" max="263" width="3.625" customWidth="1"/>
    <col min="264" max="264" width="15.625" customWidth="1"/>
    <col min="265" max="267" width="20.625" customWidth="1"/>
    <col min="516" max="516" width="2.625" customWidth="1"/>
    <col min="517" max="517" width="15.625" customWidth="1"/>
    <col min="518" max="518" width="17.625" customWidth="1"/>
    <col min="519" max="519" width="3.625" customWidth="1"/>
    <col min="520" max="520" width="15.625" customWidth="1"/>
    <col min="521" max="523" width="20.625" customWidth="1"/>
    <col min="772" max="772" width="2.625" customWidth="1"/>
    <col min="773" max="773" width="15.625" customWidth="1"/>
    <col min="774" max="774" width="17.625" customWidth="1"/>
    <col min="775" max="775" width="3.625" customWidth="1"/>
    <col min="776" max="776" width="15.625" customWidth="1"/>
    <col min="777" max="779" width="20.625" customWidth="1"/>
    <col min="1028" max="1028" width="2.625" customWidth="1"/>
    <col min="1029" max="1029" width="15.625" customWidth="1"/>
    <col min="1030" max="1030" width="17.625" customWidth="1"/>
    <col min="1031" max="1031" width="3.625" customWidth="1"/>
    <col min="1032" max="1032" width="15.625" customWidth="1"/>
    <col min="1033" max="1035" width="20.625" customWidth="1"/>
    <col min="1284" max="1284" width="2.625" customWidth="1"/>
    <col min="1285" max="1285" width="15.625" customWidth="1"/>
    <col min="1286" max="1286" width="17.625" customWidth="1"/>
    <col min="1287" max="1287" width="3.625" customWidth="1"/>
    <col min="1288" max="1288" width="15.625" customWidth="1"/>
    <col min="1289" max="1291" width="20.625" customWidth="1"/>
    <col min="1540" max="1540" width="2.625" customWidth="1"/>
    <col min="1541" max="1541" width="15.625" customWidth="1"/>
    <col min="1542" max="1542" width="17.625" customWidth="1"/>
    <col min="1543" max="1543" width="3.625" customWidth="1"/>
    <col min="1544" max="1544" width="15.625" customWidth="1"/>
    <col min="1545" max="1547" width="20.625" customWidth="1"/>
    <col min="1796" max="1796" width="2.625" customWidth="1"/>
    <col min="1797" max="1797" width="15.625" customWidth="1"/>
    <col min="1798" max="1798" width="17.625" customWidth="1"/>
    <col min="1799" max="1799" width="3.625" customWidth="1"/>
    <col min="1800" max="1800" width="15.625" customWidth="1"/>
    <col min="1801" max="1803" width="20.625" customWidth="1"/>
    <col min="2052" max="2052" width="2.625" customWidth="1"/>
    <col min="2053" max="2053" width="15.625" customWidth="1"/>
    <col min="2054" max="2054" width="17.625" customWidth="1"/>
    <col min="2055" max="2055" width="3.625" customWidth="1"/>
    <col min="2056" max="2056" width="15.625" customWidth="1"/>
    <col min="2057" max="2059" width="20.625" customWidth="1"/>
    <col min="2308" max="2308" width="2.625" customWidth="1"/>
    <col min="2309" max="2309" width="15.625" customWidth="1"/>
    <col min="2310" max="2310" width="17.625" customWidth="1"/>
    <col min="2311" max="2311" width="3.625" customWidth="1"/>
    <col min="2312" max="2312" width="15.625" customWidth="1"/>
    <col min="2313" max="2315" width="20.625" customWidth="1"/>
    <col min="2564" max="2564" width="2.625" customWidth="1"/>
    <col min="2565" max="2565" width="15.625" customWidth="1"/>
    <col min="2566" max="2566" width="17.625" customWidth="1"/>
    <col min="2567" max="2567" width="3.625" customWidth="1"/>
    <col min="2568" max="2568" width="15.625" customWidth="1"/>
    <col min="2569" max="2571" width="20.625" customWidth="1"/>
    <col min="2820" max="2820" width="2.625" customWidth="1"/>
    <col min="2821" max="2821" width="15.625" customWidth="1"/>
    <col min="2822" max="2822" width="17.625" customWidth="1"/>
    <col min="2823" max="2823" width="3.625" customWidth="1"/>
    <col min="2824" max="2824" width="15.625" customWidth="1"/>
    <col min="2825" max="2827" width="20.625" customWidth="1"/>
    <col min="3076" max="3076" width="2.625" customWidth="1"/>
    <col min="3077" max="3077" width="15.625" customWidth="1"/>
    <col min="3078" max="3078" width="17.625" customWidth="1"/>
    <col min="3079" max="3079" width="3.625" customWidth="1"/>
    <col min="3080" max="3080" width="15.625" customWidth="1"/>
    <col min="3081" max="3083" width="20.625" customWidth="1"/>
    <col min="3332" max="3332" width="2.625" customWidth="1"/>
    <col min="3333" max="3333" width="15.625" customWidth="1"/>
    <col min="3334" max="3334" width="17.625" customWidth="1"/>
    <col min="3335" max="3335" width="3.625" customWidth="1"/>
    <col min="3336" max="3336" width="15.625" customWidth="1"/>
    <col min="3337" max="3339" width="20.625" customWidth="1"/>
    <col min="3588" max="3588" width="2.625" customWidth="1"/>
    <col min="3589" max="3589" width="15.625" customWidth="1"/>
    <col min="3590" max="3590" width="17.625" customWidth="1"/>
    <col min="3591" max="3591" width="3.625" customWidth="1"/>
    <col min="3592" max="3592" width="15.625" customWidth="1"/>
    <col min="3593" max="3595" width="20.625" customWidth="1"/>
    <col min="3844" max="3844" width="2.625" customWidth="1"/>
    <col min="3845" max="3845" width="15.625" customWidth="1"/>
    <col min="3846" max="3846" width="17.625" customWidth="1"/>
    <col min="3847" max="3847" width="3.625" customWidth="1"/>
    <col min="3848" max="3848" width="15.625" customWidth="1"/>
    <col min="3849" max="3851" width="20.625" customWidth="1"/>
    <col min="4100" max="4100" width="2.625" customWidth="1"/>
    <col min="4101" max="4101" width="15.625" customWidth="1"/>
    <col min="4102" max="4102" width="17.625" customWidth="1"/>
    <col min="4103" max="4103" width="3.625" customWidth="1"/>
    <col min="4104" max="4104" width="15.625" customWidth="1"/>
    <col min="4105" max="4107" width="20.625" customWidth="1"/>
    <col min="4356" max="4356" width="2.625" customWidth="1"/>
    <col min="4357" max="4357" width="15.625" customWidth="1"/>
    <col min="4358" max="4358" width="17.625" customWidth="1"/>
    <col min="4359" max="4359" width="3.625" customWidth="1"/>
    <col min="4360" max="4360" width="15.625" customWidth="1"/>
    <col min="4361" max="4363" width="20.625" customWidth="1"/>
    <col min="4612" max="4612" width="2.625" customWidth="1"/>
    <col min="4613" max="4613" width="15.625" customWidth="1"/>
    <col min="4614" max="4614" width="17.625" customWidth="1"/>
    <col min="4615" max="4615" width="3.625" customWidth="1"/>
    <col min="4616" max="4616" width="15.625" customWidth="1"/>
    <col min="4617" max="4619" width="20.625" customWidth="1"/>
    <col min="4868" max="4868" width="2.625" customWidth="1"/>
    <col min="4869" max="4869" width="15.625" customWidth="1"/>
    <col min="4870" max="4870" width="17.625" customWidth="1"/>
    <col min="4871" max="4871" width="3.625" customWidth="1"/>
    <col min="4872" max="4872" width="15.625" customWidth="1"/>
    <col min="4873" max="4875" width="20.625" customWidth="1"/>
    <col min="5124" max="5124" width="2.625" customWidth="1"/>
    <col min="5125" max="5125" width="15.625" customWidth="1"/>
    <col min="5126" max="5126" width="17.625" customWidth="1"/>
    <col min="5127" max="5127" width="3.625" customWidth="1"/>
    <col min="5128" max="5128" width="15.625" customWidth="1"/>
    <col min="5129" max="5131" width="20.625" customWidth="1"/>
    <col min="5380" max="5380" width="2.625" customWidth="1"/>
    <col min="5381" max="5381" width="15.625" customWidth="1"/>
    <col min="5382" max="5382" width="17.625" customWidth="1"/>
    <col min="5383" max="5383" width="3.625" customWidth="1"/>
    <col min="5384" max="5384" width="15.625" customWidth="1"/>
    <col min="5385" max="5387" width="20.625" customWidth="1"/>
    <col min="5636" max="5636" width="2.625" customWidth="1"/>
    <col min="5637" max="5637" width="15.625" customWidth="1"/>
    <col min="5638" max="5638" width="17.625" customWidth="1"/>
    <col min="5639" max="5639" width="3.625" customWidth="1"/>
    <col min="5640" max="5640" width="15.625" customWidth="1"/>
    <col min="5641" max="5643" width="20.625" customWidth="1"/>
    <col min="5892" max="5892" width="2.625" customWidth="1"/>
    <col min="5893" max="5893" width="15.625" customWidth="1"/>
    <col min="5894" max="5894" width="17.625" customWidth="1"/>
    <col min="5895" max="5895" width="3.625" customWidth="1"/>
    <col min="5896" max="5896" width="15.625" customWidth="1"/>
    <col min="5897" max="5899" width="20.625" customWidth="1"/>
    <col min="6148" max="6148" width="2.625" customWidth="1"/>
    <col min="6149" max="6149" width="15.625" customWidth="1"/>
    <col min="6150" max="6150" width="17.625" customWidth="1"/>
    <col min="6151" max="6151" width="3.625" customWidth="1"/>
    <col min="6152" max="6152" width="15.625" customWidth="1"/>
    <col min="6153" max="6155" width="20.625" customWidth="1"/>
    <col min="6404" max="6404" width="2.625" customWidth="1"/>
    <col min="6405" max="6405" width="15.625" customWidth="1"/>
    <col min="6406" max="6406" width="17.625" customWidth="1"/>
    <col min="6407" max="6407" width="3.625" customWidth="1"/>
    <col min="6408" max="6408" width="15.625" customWidth="1"/>
    <col min="6409" max="6411" width="20.625" customWidth="1"/>
    <col min="6660" max="6660" width="2.625" customWidth="1"/>
    <col min="6661" max="6661" width="15.625" customWidth="1"/>
    <col min="6662" max="6662" width="17.625" customWidth="1"/>
    <col min="6663" max="6663" width="3.625" customWidth="1"/>
    <col min="6664" max="6664" width="15.625" customWidth="1"/>
    <col min="6665" max="6667" width="20.625" customWidth="1"/>
    <col min="6916" max="6916" width="2.625" customWidth="1"/>
    <col min="6917" max="6917" width="15.625" customWidth="1"/>
    <col min="6918" max="6918" width="17.625" customWidth="1"/>
    <col min="6919" max="6919" width="3.625" customWidth="1"/>
    <col min="6920" max="6920" width="15.625" customWidth="1"/>
    <col min="6921" max="6923" width="20.625" customWidth="1"/>
    <col min="7172" max="7172" width="2.625" customWidth="1"/>
    <col min="7173" max="7173" width="15.625" customWidth="1"/>
    <col min="7174" max="7174" width="17.625" customWidth="1"/>
    <col min="7175" max="7175" width="3.625" customWidth="1"/>
    <col min="7176" max="7176" width="15.625" customWidth="1"/>
    <col min="7177" max="7179" width="20.625" customWidth="1"/>
    <col min="7428" max="7428" width="2.625" customWidth="1"/>
    <col min="7429" max="7429" width="15.625" customWidth="1"/>
    <col min="7430" max="7430" width="17.625" customWidth="1"/>
    <col min="7431" max="7431" width="3.625" customWidth="1"/>
    <col min="7432" max="7432" width="15.625" customWidth="1"/>
    <col min="7433" max="7435" width="20.625" customWidth="1"/>
    <col min="7684" max="7684" width="2.625" customWidth="1"/>
    <col min="7685" max="7685" width="15.625" customWidth="1"/>
    <col min="7686" max="7686" width="17.625" customWidth="1"/>
    <col min="7687" max="7687" width="3.625" customWidth="1"/>
    <col min="7688" max="7688" width="15.625" customWidth="1"/>
    <col min="7689" max="7691" width="20.625" customWidth="1"/>
    <col min="7940" max="7940" width="2.625" customWidth="1"/>
    <col min="7941" max="7941" width="15.625" customWidth="1"/>
    <col min="7942" max="7942" width="17.625" customWidth="1"/>
    <col min="7943" max="7943" width="3.625" customWidth="1"/>
    <col min="7944" max="7944" width="15.625" customWidth="1"/>
    <col min="7945" max="7947" width="20.625" customWidth="1"/>
    <col min="8196" max="8196" width="2.625" customWidth="1"/>
    <col min="8197" max="8197" width="15.625" customWidth="1"/>
    <col min="8198" max="8198" width="17.625" customWidth="1"/>
    <col min="8199" max="8199" width="3.625" customWidth="1"/>
    <col min="8200" max="8200" width="15.625" customWidth="1"/>
    <col min="8201" max="8203" width="20.625" customWidth="1"/>
    <col min="8452" max="8452" width="2.625" customWidth="1"/>
    <col min="8453" max="8453" width="15.625" customWidth="1"/>
    <col min="8454" max="8454" width="17.625" customWidth="1"/>
    <col min="8455" max="8455" width="3.625" customWidth="1"/>
    <col min="8456" max="8456" width="15.625" customWidth="1"/>
    <col min="8457" max="8459" width="20.625" customWidth="1"/>
    <col min="8708" max="8708" width="2.625" customWidth="1"/>
    <col min="8709" max="8709" width="15.625" customWidth="1"/>
    <col min="8710" max="8710" width="17.625" customWidth="1"/>
    <col min="8711" max="8711" width="3.625" customWidth="1"/>
    <col min="8712" max="8712" width="15.625" customWidth="1"/>
    <col min="8713" max="8715" width="20.625" customWidth="1"/>
    <col min="8964" max="8964" width="2.625" customWidth="1"/>
    <col min="8965" max="8965" width="15.625" customWidth="1"/>
    <col min="8966" max="8966" width="17.625" customWidth="1"/>
    <col min="8967" max="8967" width="3.625" customWidth="1"/>
    <col min="8968" max="8968" width="15.625" customWidth="1"/>
    <col min="8969" max="8971" width="20.625" customWidth="1"/>
    <col min="9220" max="9220" width="2.625" customWidth="1"/>
    <col min="9221" max="9221" width="15.625" customWidth="1"/>
    <col min="9222" max="9222" width="17.625" customWidth="1"/>
    <col min="9223" max="9223" width="3.625" customWidth="1"/>
    <col min="9224" max="9224" width="15.625" customWidth="1"/>
    <col min="9225" max="9227" width="20.625" customWidth="1"/>
    <col min="9476" max="9476" width="2.625" customWidth="1"/>
    <col min="9477" max="9477" width="15.625" customWidth="1"/>
    <col min="9478" max="9478" width="17.625" customWidth="1"/>
    <col min="9479" max="9479" width="3.625" customWidth="1"/>
    <col min="9480" max="9480" width="15.625" customWidth="1"/>
    <col min="9481" max="9483" width="20.625" customWidth="1"/>
    <col min="9732" max="9732" width="2.625" customWidth="1"/>
    <col min="9733" max="9733" width="15.625" customWidth="1"/>
    <col min="9734" max="9734" width="17.625" customWidth="1"/>
    <col min="9735" max="9735" width="3.625" customWidth="1"/>
    <col min="9736" max="9736" width="15.625" customWidth="1"/>
    <col min="9737" max="9739" width="20.625" customWidth="1"/>
    <col min="9988" max="9988" width="2.625" customWidth="1"/>
    <col min="9989" max="9989" width="15.625" customWidth="1"/>
    <col min="9990" max="9990" width="17.625" customWidth="1"/>
    <col min="9991" max="9991" width="3.625" customWidth="1"/>
    <col min="9992" max="9992" width="15.625" customWidth="1"/>
    <col min="9993" max="9995" width="20.625" customWidth="1"/>
    <col min="10244" max="10244" width="2.625" customWidth="1"/>
    <col min="10245" max="10245" width="15.625" customWidth="1"/>
    <col min="10246" max="10246" width="17.625" customWidth="1"/>
    <col min="10247" max="10247" width="3.625" customWidth="1"/>
    <col min="10248" max="10248" width="15.625" customWidth="1"/>
    <col min="10249" max="10251" width="20.625" customWidth="1"/>
    <col min="10500" max="10500" width="2.625" customWidth="1"/>
    <col min="10501" max="10501" width="15.625" customWidth="1"/>
    <col min="10502" max="10502" width="17.625" customWidth="1"/>
    <col min="10503" max="10503" width="3.625" customWidth="1"/>
    <col min="10504" max="10504" width="15.625" customWidth="1"/>
    <col min="10505" max="10507" width="20.625" customWidth="1"/>
    <col min="10756" max="10756" width="2.625" customWidth="1"/>
    <col min="10757" max="10757" width="15.625" customWidth="1"/>
    <col min="10758" max="10758" width="17.625" customWidth="1"/>
    <col min="10759" max="10759" width="3.625" customWidth="1"/>
    <col min="10760" max="10760" width="15.625" customWidth="1"/>
    <col min="10761" max="10763" width="20.625" customWidth="1"/>
    <col min="11012" max="11012" width="2.625" customWidth="1"/>
    <col min="11013" max="11013" width="15.625" customWidth="1"/>
    <col min="11014" max="11014" width="17.625" customWidth="1"/>
    <col min="11015" max="11015" width="3.625" customWidth="1"/>
    <col min="11016" max="11016" width="15.625" customWidth="1"/>
    <col min="11017" max="11019" width="20.625" customWidth="1"/>
    <col min="11268" max="11268" width="2.625" customWidth="1"/>
    <col min="11269" max="11269" width="15.625" customWidth="1"/>
    <col min="11270" max="11270" width="17.625" customWidth="1"/>
    <col min="11271" max="11271" width="3.625" customWidth="1"/>
    <col min="11272" max="11272" width="15.625" customWidth="1"/>
    <col min="11273" max="11275" width="20.625" customWidth="1"/>
    <col min="11524" max="11524" width="2.625" customWidth="1"/>
    <col min="11525" max="11525" width="15.625" customWidth="1"/>
    <col min="11526" max="11526" width="17.625" customWidth="1"/>
    <col min="11527" max="11527" width="3.625" customWidth="1"/>
    <col min="11528" max="11528" width="15.625" customWidth="1"/>
    <col min="11529" max="11531" width="20.625" customWidth="1"/>
    <col min="11780" max="11780" width="2.625" customWidth="1"/>
    <col min="11781" max="11781" width="15.625" customWidth="1"/>
    <col min="11782" max="11782" width="17.625" customWidth="1"/>
    <col min="11783" max="11783" width="3.625" customWidth="1"/>
    <col min="11784" max="11784" width="15.625" customWidth="1"/>
    <col min="11785" max="11787" width="20.625" customWidth="1"/>
    <col min="12036" max="12036" width="2.625" customWidth="1"/>
    <col min="12037" max="12037" width="15.625" customWidth="1"/>
    <col min="12038" max="12038" width="17.625" customWidth="1"/>
    <col min="12039" max="12039" width="3.625" customWidth="1"/>
    <col min="12040" max="12040" width="15.625" customWidth="1"/>
    <col min="12041" max="12043" width="20.625" customWidth="1"/>
    <col min="12292" max="12292" width="2.625" customWidth="1"/>
    <col min="12293" max="12293" width="15.625" customWidth="1"/>
    <col min="12294" max="12294" width="17.625" customWidth="1"/>
    <col min="12295" max="12295" width="3.625" customWidth="1"/>
    <col min="12296" max="12296" width="15.625" customWidth="1"/>
    <col min="12297" max="12299" width="20.625" customWidth="1"/>
    <col min="12548" max="12548" width="2.625" customWidth="1"/>
    <col min="12549" max="12549" width="15.625" customWidth="1"/>
    <col min="12550" max="12550" width="17.625" customWidth="1"/>
    <col min="12551" max="12551" width="3.625" customWidth="1"/>
    <col min="12552" max="12552" width="15.625" customWidth="1"/>
    <col min="12553" max="12555" width="20.625" customWidth="1"/>
    <col min="12804" max="12804" width="2.625" customWidth="1"/>
    <col min="12805" max="12805" width="15.625" customWidth="1"/>
    <col min="12806" max="12806" width="17.625" customWidth="1"/>
    <col min="12807" max="12807" width="3.625" customWidth="1"/>
    <col min="12808" max="12808" width="15.625" customWidth="1"/>
    <col min="12809" max="12811" width="20.625" customWidth="1"/>
    <col min="13060" max="13060" width="2.625" customWidth="1"/>
    <col min="13061" max="13061" width="15.625" customWidth="1"/>
    <col min="13062" max="13062" width="17.625" customWidth="1"/>
    <col min="13063" max="13063" width="3.625" customWidth="1"/>
    <col min="13064" max="13064" width="15.625" customWidth="1"/>
    <col min="13065" max="13067" width="20.625" customWidth="1"/>
    <col min="13316" max="13316" width="2.625" customWidth="1"/>
    <col min="13317" max="13317" width="15.625" customWidth="1"/>
    <col min="13318" max="13318" width="17.625" customWidth="1"/>
    <col min="13319" max="13319" width="3.625" customWidth="1"/>
    <col min="13320" max="13320" width="15.625" customWidth="1"/>
    <col min="13321" max="13323" width="20.625" customWidth="1"/>
    <col min="13572" max="13572" width="2.625" customWidth="1"/>
    <col min="13573" max="13573" width="15.625" customWidth="1"/>
    <col min="13574" max="13574" width="17.625" customWidth="1"/>
    <col min="13575" max="13575" width="3.625" customWidth="1"/>
    <col min="13576" max="13576" width="15.625" customWidth="1"/>
    <col min="13577" max="13579" width="20.625" customWidth="1"/>
    <col min="13828" max="13828" width="2.625" customWidth="1"/>
    <col min="13829" max="13829" width="15.625" customWidth="1"/>
    <col min="13830" max="13830" width="17.625" customWidth="1"/>
    <col min="13831" max="13831" width="3.625" customWidth="1"/>
    <col min="13832" max="13832" width="15.625" customWidth="1"/>
    <col min="13833" max="13835" width="20.625" customWidth="1"/>
    <col min="14084" max="14084" width="2.625" customWidth="1"/>
    <col min="14085" max="14085" width="15.625" customWidth="1"/>
    <col min="14086" max="14086" width="17.625" customWidth="1"/>
    <col min="14087" max="14087" width="3.625" customWidth="1"/>
    <col min="14088" max="14088" width="15.625" customWidth="1"/>
    <col min="14089" max="14091" width="20.625" customWidth="1"/>
    <col min="14340" max="14340" width="2.625" customWidth="1"/>
    <col min="14341" max="14341" width="15.625" customWidth="1"/>
    <col min="14342" max="14342" width="17.625" customWidth="1"/>
    <col min="14343" max="14343" width="3.625" customWidth="1"/>
    <col min="14344" max="14344" width="15.625" customWidth="1"/>
    <col min="14345" max="14347" width="20.625" customWidth="1"/>
    <col min="14596" max="14596" width="2.625" customWidth="1"/>
    <col min="14597" max="14597" width="15.625" customWidth="1"/>
    <col min="14598" max="14598" width="17.625" customWidth="1"/>
    <col min="14599" max="14599" width="3.625" customWidth="1"/>
    <col min="14600" max="14600" width="15.625" customWidth="1"/>
    <col min="14601" max="14603" width="20.625" customWidth="1"/>
    <col min="14852" max="14852" width="2.625" customWidth="1"/>
    <col min="14853" max="14853" width="15.625" customWidth="1"/>
    <col min="14854" max="14854" width="17.625" customWidth="1"/>
    <col min="14855" max="14855" width="3.625" customWidth="1"/>
    <col min="14856" max="14856" width="15.625" customWidth="1"/>
    <col min="14857" max="14859" width="20.625" customWidth="1"/>
    <col min="15108" max="15108" width="2.625" customWidth="1"/>
    <col min="15109" max="15109" width="15.625" customWidth="1"/>
    <col min="15110" max="15110" width="17.625" customWidth="1"/>
    <col min="15111" max="15111" width="3.625" customWidth="1"/>
    <col min="15112" max="15112" width="15.625" customWidth="1"/>
    <col min="15113" max="15115" width="20.625" customWidth="1"/>
    <col min="15364" max="15364" width="2.625" customWidth="1"/>
    <col min="15365" max="15365" width="15.625" customWidth="1"/>
    <col min="15366" max="15366" width="17.625" customWidth="1"/>
    <col min="15367" max="15367" width="3.625" customWidth="1"/>
    <col min="15368" max="15368" width="15.625" customWidth="1"/>
    <col min="15369" max="15371" width="20.625" customWidth="1"/>
    <col min="15620" max="15620" width="2.625" customWidth="1"/>
    <col min="15621" max="15621" width="15.625" customWidth="1"/>
    <col min="15622" max="15622" width="17.625" customWidth="1"/>
    <col min="15623" max="15623" width="3.625" customWidth="1"/>
    <col min="15624" max="15624" width="15.625" customWidth="1"/>
    <col min="15625" max="15627" width="20.625" customWidth="1"/>
    <col min="15876" max="15876" width="2.625" customWidth="1"/>
    <col min="15877" max="15877" width="15.625" customWidth="1"/>
    <col min="15878" max="15878" width="17.625" customWidth="1"/>
    <col min="15879" max="15879" width="3.625" customWidth="1"/>
    <col min="15880" max="15880" width="15.625" customWidth="1"/>
    <col min="15881" max="15883" width="20.625" customWidth="1"/>
    <col min="16132" max="16132" width="2.625" customWidth="1"/>
    <col min="16133" max="16133" width="15.625" customWidth="1"/>
    <col min="16134" max="16134" width="17.625" customWidth="1"/>
    <col min="16135" max="16135" width="3.625" customWidth="1"/>
    <col min="16136" max="16136" width="15.625" customWidth="1"/>
    <col min="16137" max="16139" width="20.625" customWidth="1"/>
  </cols>
  <sheetData>
    <row r="1" spans="1:19">
      <c r="K1" s="1131"/>
      <c r="L1" s="1131"/>
    </row>
    <row r="2" spans="1:19" ht="6.75" customHeight="1"/>
    <row r="3" spans="1:19" ht="17.25">
      <c r="A3" s="1130" t="s">
        <v>316</v>
      </c>
      <c r="B3" s="1130"/>
      <c r="C3" s="1130"/>
      <c r="D3" s="1130"/>
      <c r="E3" s="1130"/>
      <c r="F3" s="1130"/>
      <c r="G3" s="1130"/>
      <c r="H3" s="1130"/>
      <c r="I3" s="1130"/>
      <c r="J3" s="1130"/>
      <c r="K3" s="1130"/>
      <c r="L3" s="1130"/>
      <c r="M3" s="373"/>
      <c r="N3" s="373"/>
      <c r="O3" s="373"/>
      <c r="P3" s="373"/>
      <c r="Q3" s="373"/>
      <c r="R3" s="300"/>
    </row>
    <row r="4" spans="1:19" ht="14.25" customHeight="1">
      <c r="J4" s="832"/>
      <c r="K4" s="517" t="s">
        <v>514</v>
      </c>
      <c r="O4" s="370"/>
    </row>
    <row r="5" spans="1:19" ht="18" customHeight="1">
      <c r="B5" s="230" t="s">
        <v>288</v>
      </c>
      <c r="C5" s="84"/>
      <c r="D5" s="84"/>
      <c r="E5" s="84"/>
      <c r="F5" s="84"/>
      <c r="G5" s="84"/>
      <c r="H5" s="84"/>
      <c r="I5" s="84"/>
      <c r="J5" s="84"/>
      <c r="K5" s="84"/>
      <c r="L5" s="84"/>
    </row>
    <row r="6" spans="1:19" ht="23.25" customHeight="1" thickBot="1">
      <c r="B6" s="315" t="s">
        <v>290</v>
      </c>
      <c r="C6" s="84"/>
      <c r="D6" s="84"/>
      <c r="E6" s="84"/>
      <c r="F6" s="84"/>
      <c r="G6" s="84"/>
      <c r="H6" s="84"/>
      <c r="I6" s="84"/>
      <c r="J6" s="84"/>
      <c r="K6" s="84"/>
      <c r="L6" s="84"/>
    </row>
    <row r="7" spans="1:19" ht="19.5" customHeight="1">
      <c r="B7" s="1111" t="s">
        <v>400</v>
      </c>
      <c r="C7" s="1115">
        <f>'様式9-9'!F20</f>
        <v>0</v>
      </c>
      <c r="D7" s="1118" t="s">
        <v>291</v>
      </c>
      <c r="E7" s="1109" t="s">
        <v>67</v>
      </c>
      <c r="F7" s="1114"/>
      <c r="G7" s="1109" t="s">
        <v>68</v>
      </c>
      <c r="H7" s="1114"/>
      <c r="I7" s="1109" t="s">
        <v>69</v>
      </c>
      <c r="J7" s="1114"/>
      <c r="K7" s="1109" t="s">
        <v>70</v>
      </c>
      <c r="L7" s="1110"/>
    </row>
    <row r="8" spans="1:19" ht="19.5" customHeight="1">
      <c r="B8" s="1112"/>
      <c r="C8" s="1116"/>
      <c r="D8" s="1119"/>
      <c r="E8" s="85"/>
      <c r="F8" s="354" t="s">
        <v>72</v>
      </c>
      <c r="G8" s="85"/>
      <c r="H8" s="86" t="s">
        <v>71</v>
      </c>
      <c r="I8" s="85"/>
      <c r="J8" s="303" t="s">
        <v>292</v>
      </c>
      <c r="K8" s="85"/>
      <c r="L8" s="305" t="s">
        <v>71</v>
      </c>
      <c r="O8" s="1"/>
    </row>
    <row r="9" spans="1:19" ht="19.5" customHeight="1" thickBot="1">
      <c r="B9" s="1113"/>
      <c r="C9" s="1117"/>
      <c r="D9" s="1120"/>
      <c r="E9" s="87"/>
      <c r="F9" s="355" t="s">
        <v>73</v>
      </c>
      <c r="G9" s="302"/>
      <c r="H9" s="88" t="s">
        <v>71</v>
      </c>
      <c r="I9" s="302"/>
      <c r="J9" s="304" t="s">
        <v>292</v>
      </c>
      <c r="K9" s="302"/>
      <c r="L9" s="306" t="s">
        <v>71</v>
      </c>
      <c r="M9" s="1"/>
      <c r="O9" s="1"/>
    </row>
    <row r="10" spans="1:19" ht="14.25" customHeight="1">
      <c r="B10" s="179"/>
      <c r="C10" s="381"/>
      <c r="D10" s="179"/>
      <c r="E10" s="8"/>
      <c r="F10" s="382"/>
      <c r="G10" s="96"/>
      <c r="H10" s="96"/>
      <c r="I10" s="96"/>
      <c r="J10" s="96"/>
      <c r="K10" s="96"/>
      <c r="L10" s="96"/>
      <c r="M10" s="1"/>
      <c r="O10" s="1"/>
    </row>
    <row r="11" spans="1:19">
      <c r="B11" s="84"/>
      <c r="C11" s="84"/>
      <c r="D11" s="84"/>
      <c r="E11" s="84"/>
      <c r="F11" s="84"/>
      <c r="G11" s="84"/>
      <c r="H11" s="84"/>
      <c r="I11" s="84"/>
      <c r="J11" s="84"/>
      <c r="K11" s="84"/>
      <c r="L11" s="84"/>
    </row>
    <row r="12" spans="1:19" ht="18" customHeight="1">
      <c r="B12" s="383" t="s">
        <v>289</v>
      </c>
      <c r="C12" s="84"/>
      <c r="D12" s="84"/>
      <c r="E12" s="84"/>
      <c r="F12" s="84"/>
      <c r="G12" s="84"/>
      <c r="H12" s="84"/>
      <c r="I12" s="84"/>
      <c r="J12" s="84"/>
      <c r="K12" s="84"/>
      <c r="L12" s="84"/>
    </row>
    <row r="13" spans="1:19">
      <c r="B13" s="84" t="s">
        <v>293</v>
      </c>
      <c r="C13" s="84"/>
      <c r="D13" s="84"/>
      <c r="E13" s="84"/>
      <c r="F13" s="84"/>
      <c r="G13" s="84"/>
      <c r="H13" s="84"/>
      <c r="I13" s="84"/>
      <c r="J13" s="84"/>
      <c r="K13" s="84"/>
      <c r="L13" s="84"/>
    </row>
    <row r="14" spans="1:19" s="316" customFormat="1" ht="23.25" customHeight="1" thickBot="1">
      <c r="B14" s="317" t="s">
        <v>294</v>
      </c>
      <c r="C14" s="317"/>
      <c r="D14" s="317"/>
      <c r="E14" s="317"/>
      <c r="F14" s="317"/>
      <c r="G14" s="317"/>
      <c r="H14" s="317"/>
      <c r="I14" s="317"/>
      <c r="J14" s="317"/>
      <c r="K14" s="317"/>
      <c r="L14" s="317"/>
      <c r="M14" s="375"/>
      <c r="N14" s="375"/>
      <c r="O14" s="375"/>
      <c r="P14" s="375"/>
      <c r="Q14" s="375"/>
      <c r="R14" s="375"/>
      <c r="S14" s="375"/>
    </row>
    <row r="15" spans="1:19" ht="18.75" customHeight="1">
      <c r="B15" s="1126" t="s">
        <v>73</v>
      </c>
      <c r="C15" s="1121">
        <f>SUM(H15+H20+H25)</f>
        <v>0</v>
      </c>
      <c r="D15" s="1118" t="s">
        <v>292</v>
      </c>
      <c r="E15" s="353" t="s">
        <v>74</v>
      </c>
      <c r="F15" s="33"/>
      <c r="G15" s="89"/>
      <c r="H15" s="1124"/>
      <c r="I15" s="1125"/>
      <c r="J15" s="1125"/>
      <c r="K15" s="1125"/>
      <c r="L15" s="376" t="s">
        <v>71</v>
      </c>
      <c r="M15" s="375"/>
      <c r="N15" s="375"/>
      <c r="O15" s="375"/>
      <c r="P15" s="375"/>
      <c r="Q15" s="375"/>
      <c r="R15" s="375"/>
    </row>
    <row r="16" spans="1:19" ht="18.75" customHeight="1">
      <c r="B16" s="1112"/>
      <c r="C16" s="1122"/>
      <c r="D16" s="1119"/>
      <c r="E16" s="90"/>
      <c r="F16" s="1096" t="s">
        <v>393</v>
      </c>
      <c r="G16" s="1141"/>
      <c r="H16" s="1146"/>
      <c r="I16" s="1147"/>
      <c r="J16" s="1147"/>
      <c r="K16" s="1147"/>
      <c r="L16" s="1148"/>
      <c r="M16" s="318"/>
      <c r="N16" s="318"/>
      <c r="O16" s="318"/>
      <c r="P16" s="318"/>
      <c r="Q16" s="318"/>
      <c r="R16" s="318"/>
    </row>
    <row r="17" spans="2:18" ht="18.75" customHeight="1">
      <c r="B17" s="1112"/>
      <c r="C17" s="1122"/>
      <c r="D17" s="1119"/>
      <c r="E17" s="90"/>
      <c r="F17" s="1142"/>
      <c r="G17" s="1143"/>
      <c r="H17" s="1149"/>
      <c r="I17" s="1150"/>
      <c r="J17" s="1150"/>
      <c r="K17" s="1150"/>
      <c r="L17" s="1151"/>
      <c r="M17" s="318"/>
      <c r="N17" s="318"/>
      <c r="O17" s="318"/>
      <c r="P17" s="318"/>
      <c r="Q17" s="318"/>
      <c r="R17" s="318"/>
    </row>
    <row r="18" spans="2:18" ht="18.75" customHeight="1">
      <c r="B18" s="1112"/>
      <c r="C18" s="1122"/>
      <c r="D18" s="1119"/>
      <c r="E18" s="90"/>
      <c r="F18" s="1142"/>
      <c r="G18" s="1143"/>
      <c r="H18" s="1149"/>
      <c r="I18" s="1150"/>
      <c r="J18" s="1150"/>
      <c r="K18" s="1150"/>
      <c r="L18" s="1151"/>
      <c r="M18" s="318"/>
      <c r="N18" s="318"/>
      <c r="O18" s="318"/>
      <c r="P18" s="318"/>
      <c r="Q18" s="318"/>
      <c r="R18" s="318"/>
    </row>
    <row r="19" spans="2:18" ht="18.75" customHeight="1">
      <c r="B19" s="1112"/>
      <c r="C19" s="1122"/>
      <c r="D19" s="1119"/>
      <c r="E19" s="90"/>
      <c r="F19" s="1144"/>
      <c r="G19" s="1145"/>
      <c r="H19" s="1152"/>
      <c r="I19" s="1153"/>
      <c r="J19" s="1153"/>
      <c r="K19" s="1153"/>
      <c r="L19" s="1154"/>
      <c r="M19" s="318"/>
      <c r="N19" s="318"/>
      <c r="O19" s="318"/>
      <c r="P19" s="318"/>
      <c r="Q19" s="318"/>
      <c r="R19" s="318"/>
    </row>
    <row r="20" spans="2:18" ht="18.75" customHeight="1">
      <c r="B20" s="1112"/>
      <c r="C20" s="1122"/>
      <c r="D20" s="1119"/>
      <c r="E20" s="169" t="s">
        <v>75</v>
      </c>
      <c r="F20" s="92"/>
      <c r="G20" s="91"/>
      <c r="H20" s="1127"/>
      <c r="I20" s="1128"/>
      <c r="J20" s="1128"/>
      <c r="K20" s="1128"/>
      <c r="L20" s="377" t="s">
        <v>71</v>
      </c>
      <c r="M20" s="375"/>
      <c r="N20" s="375"/>
      <c r="O20" s="375"/>
      <c r="P20" s="375"/>
      <c r="Q20" s="375"/>
      <c r="R20" s="375"/>
    </row>
    <row r="21" spans="2:18" ht="18.75" customHeight="1">
      <c r="B21" s="1112"/>
      <c r="C21" s="1122"/>
      <c r="D21" s="1119"/>
      <c r="E21" s="93"/>
      <c r="F21" s="1096" t="s">
        <v>393</v>
      </c>
      <c r="G21" s="1141"/>
      <c r="H21" s="1146"/>
      <c r="I21" s="1147"/>
      <c r="J21" s="1147"/>
      <c r="K21" s="1147"/>
      <c r="L21" s="1148"/>
      <c r="M21" s="318"/>
      <c r="N21" s="318"/>
      <c r="O21" s="318"/>
      <c r="P21" s="318"/>
      <c r="Q21" s="318"/>
      <c r="R21" s="318"/>
    </row>
    <row r="22" spans="2:18" ht="18.75" customHeight="1">
      <c r="B22" s="1112"/>
      <c r="C22" s="1122"/>
      <c r="D22" s="1119"/>
      <c r="E22" s="93"/>
      <c r="F22" s="1142"/>
      <c r="G22" s="1143"/>
      <c r="H22" s="1149"/>
      <c r="I22" s="1150"/>
      <c r="J22" s="1150"/>
      <c r="K22" s="1150"/>
      <c r="L22" s="1151"/>
      <c r="M22" s="318"/>
      <c r="N22" s="318"/>
      <c r="O22" s="318"/>
      <c r="P22" s="318"/>
      <c r="Q22" s="318"/>
      <c r="R22" s="318"/>
    </row>
    <row r="23" spans="2:18" ht="18.75" customHeight="1">
      <c r="B23" s="1112"/>
      <c r="C23" s="1122"/>
      <c r="D23" s="1119"/>
      <c r="E23" s="93"/>
      <c r="F23" s="1142"/>
      <c r="G23" s="1143"/>
      <c r="H23" s="1149"/>
      <c r="I23" s="1150"/>
      <c r="J23" s="1150"/>
      <c r="K23" s="1150"/>
      <c r="L23" s="1151"/>
      <c r="M23" s="318"/>
      <c r="N23" s="318"/>
      <c r="O23" s="318"/>
      <c r="P23" s="318"/>
      <c r="Q23" s="318"/>
      <c r="R23" s="318"/>
    </row>
    <row r="24" spans="2:18" ht="18.75" customHeight="1">
      <c r="B24" s="1112"/>
      <c r="C24" s="1122"/>
      <c r="D24" s="1119"/>
      <c r="E24" s="90"/>
      <c r="F24" s="1144"/>
      <c r="G24" s="1145"/>
      <c r="H24" s="1152"/>
      <c r="I24" s="1153"/>
      <c r="J24" s="1153"/>
      <c r="K24" s="1153"/>
      <c r="L24" s="1154"/>
      <c r="M24" s="318"/>
      <c r="N24" s="318"/>
      <c r="O24" s="318"/>
      <c r="P24" s="318"/>
      <c r="Q24" s="318"/>
      <c r="R24" s="318"/>
    </row>
    <row r="25" spans="2:18" ht="18.75" customHeight="1">
      <c r="B25" s="1112"/>
      <c r="C25" s="1122"/>
      <c r="D25" s="1119"/>
      <c r="E25" s="169" t="s">
        <v>76</v>
      </c>
      <c r="F25" s="92"/>
      <c r="G25" s="91"/>
      <c r="H25" s="1127"/>
      <c r="I25" s="1128"/>
      <c r="J25" s="1128"/>
      <c r="K25" s="1128"/>
      <c r="L25" s="377" t="s">
        <v>71</v>
      </c>
      <c r="M25" s="375"/>
      <c r="N25" s="375"/>
      <c r="O25" s="375"/>
      <c r="P25" s="375"/>
      <c r="Q25" s="375"/>
      <c r="R25" s="375"/>
    </row>
    <row r="26" spans="2:18" ht="18.75" customHeight="1">
      <c r="B26" s="1112"/>
      <c r="C26" s="1122"/>
      <c r="D26" s="1119"/>
      <c r="E26" s="90"/>
      <c r="F26" s="1096" t="s">
        <v>394</v>
      </c>
      <c r="G26" s="1141"/>
      <c r="H26" s="1146"/>
      <c r="I26" s="1147"/>
      <c r="J26" s="1147"/>
      <c r="K26" s="1147"/>
      <c r="L26" s="1148"/>
      <c r="M26" s="318"/>
      <c r="N26" s="318"/>
      <c r="O26" s="318"/>
      <c r="P26" s="318"/>
      <c r="Q26" s="318"/>
      <c r="R26" s="318"/>
    </row>
    <row r="27" spans="2:18" ht="18.75" customHeight="1">
      <c r="B27" s="1112"/>
      <c r="C27" s="1122"/>
      <c r="D27" s="1119"/>
      <c r="E27" s="90"/>
      <c r="F27" s="1142"/>
      <c r="G27" s="1143"/>
      <c r="H27" s="1149"/>
      <c r="I27" s="1150"/>
      <c r="J27" s="1150"/>
      <c r="K27" s="1150"/>
      <c r="L27" s="1151"/>
      <c r="M27" s="318"/>
      <c r="N27" s="318"/>
      <c r="O27" s="318"/>
      <c r="P27" s="318"/>
      <c r="Q27" s="318"/>
      <c r="R27" s="318"/>
    </row>
    <row r="28" spans="2:18" ht="18.75" customHeight="1">
      <c r="B28" s="1112"/>
      <c r="C28" s="1122"/>
      <c r="D28" s="1119"/>
      <c r="E28" s="90"/>
      <c r="F28" s="1142"/>
      <c r="G28" s="1143"/>
      <c r="H28" s="1149"/>
      <c r="I28" s="1150"/>
      <c r="J28" s="1150"/>
      <c r="K28" s="1150"/>
      <c r="L28" s="1151"/>
      <c r="M28" s="318"/>
      <c r="N28" s="318"/>
      <c r="O28" s="318"/>
      <c r="P28" s="318"/>
      <c r="Q28" s="318"/>
      <c r="R28" s="318"/>
    </row>
    <row r="29" spans="2:18" ht="18.75" customHeight="1" thickBot="1">
      <c r="B29" s="1113"/>
      <c r="C29" s="1123"/>
      <c r="D29" s="1120"/>
      <c r="E29" s="94"/>
      <c r="F29" s="1155"/>
      <c r="G29" s="1156"/>
      <c r="H29" s="1157"/>
      <c r="I29" s="1158"/>
      <c r="J29" s="1158"/>
      <c r="K29" s="1158"/>
      <c r="L29" s="1159"/>
      <c r="M29" s="318"/>
      <c r="N29" s="318"/>
      <c r="O29" s="318"/>
      <c r="P29" s="318"/>
      <c r="Q29" s="318"/>
      <c r="R29" s="318"/>
    </row>
    <row r="30" spans="2:18" ht="12.75" customHeight="1">
      <c r="B30" t="s">
        <v>296</v>
      </c>
      <c r="C30" s="301"/>
      <c r="D30" s="179"/>
      <c r="E30" s="8"/>
      <c r="F30" s="8"/>
      <c r="G30" s="8"/>
      <c r="H30" s="301"/>
      <c r="I30" s="301"/>
      <c r="J30" s="301"/>
      <c r="K30" s="301"/>
      <c r="L30" s="301"/>
      <c r="Q30" s="1"/>
      <c r="R30" s="1"/>
    </row>
    <row r="31" spans="2:18" ht="12.75" customHeight="1">
      <c r="B31" t="s">
        <v>297</v>
      </c>
      <c r="C31" s="301"/>
      <c r="D31" s="179"/>
      <c r="E31" s="8"/>
      <c r="F31" s="8"/>
      <c r="G31" s="8"/>
      <c r="H31" s="301"/>
      <c r="I31" s="301"/>
      <c r="J31" s="301"/>
      <c r="K31" s="301"/>
      <c r="L31" s="301"/>
    </row>
    <row r="32" spans="2:18">
      <c r="B32" s="84"/>
      <c r="C32" s="84"/>
      <c r="D32" s="84"/>
      <c r="E32" s="84"/>
      <c r="F32" s="84"/>
      <c r="G32" s="84"/>
      <c r="H32" s="84"/>
      <c r="I32" s="84"/>
      <c r="J32" s="84"/>
      <c r="K32" s="84"/>
      <c r="L32" s="95"/>
    </row>
    <row r="33" spans="2:18">
      <c r="B33" s="84"/>
      <c r="C33" s="84"/>
      <c r="D33" s="84"/>
      <c r="E33" s="84"/>
      <c r="F33" s="84"/>
      <c r="G33" s="84"/>
      <c r="H33" s="84"/>
      <c r="I33" s="84"/>
      <c r="J33" s="84"/>
      <c r="K33" s="84"/>
      <c r="L33" s="95"/>
    </row>
    <row r="34" spans="2:18" s="316" customFormat="1" ht="18" customHeight="1">
      <c r="B34" s="379" t="s">
        <v>395</v>
      </c>
    </row>
    <row r="35" spans="2:18" ht="14.25" thickBot="1">
      <c r="C35" s="318"/>
      <c r="D35" s="318"/>
      <c r="E35" s="318"/>
      <c r="F35" s="317"/>
      <c r="G35" s="317"/>
      <c r="H35" s="317"/>
      <c r="I35" s="317"/>
      <c r="J35" s="317"/>
      <c r="K35" s="317"/>
      <c r="L35" s="317"/>
      <c r="M35" s="319"/>
      <c r="N35" s="320"/>
      <c r="O35" s="316"/>
      <c r="P35" s="316"/>
      <c r="Q35" s="316"/>
      <c r="R35" s="316"/>
    </row>
    <row r="36" spans="2:18">
      <c r="B36" s="1160"/>
      <c r="C36" s="1161"/>
      <c r="D36" s="1161"/>
      <c r="E36" s="1161"/>
      <c r="F36" s="1161"/>
      <c r="G36" s="1161"/>
      <c r="H36" s="1161"/>
      <c r="I36" s="1161"/>
      <c r="J36" s="1161"/>
      <c r="K36" s="1161"/>
      <c r="L36" s="1162"/>
      <c r="M36" s="378"/>
      <c r="N36" s="318"/>
      <c r="O36" s="318"/>
      <c r="P36" s="318"/>
      <c r="Q36" s="318"/>
      <c r="R36" s="318"/>
    </row>
    <row r="37" spans="2:18">
      <c r="B37" s="1163"/>
      <c r="C37" s="1164"/>
      <c r="D37" s="1164"/>
      <c r="E37" s="1164"/>
      <c r="F37" s="1164"/>
      <c r="G37" s="1164"/>
      <c r="H37" s="1164"/>
      <c r="I37" s="1164"/>
      <c r="J37" s="1164"/>
      <c r="K37" s="1164"/>
      <c r="L37" s="1165"/>
      <c r="M37" s="318"/>
      <c r="N37" s="318"/>
      <c r="O37" s="318"/>
      <c r="P37" s="318"/>
      <c r="Q37" s="318"/>
      <c r="R37" s="318"/>
    </row>
    <row r="38" spans="2:18">
      <c r="B38" s="1163"/>
      <c r="C38" s="1164"/>
      <c r="D38" s="1164"/>
      <c r="E38" s="1164"/>
      <c r="F38" s="1164"/>
      <c r="G38" s="1164"/>
      <c r="H38" s="1164"/>
      <c r="I38" s="1164"/>
      <c r="J38" s="1164"/>
      <c r="K38" s="1164"/>
      <c r="L38" s="1165"/>
      <c r="M38" s="378"/>
      <c r="N38" s="318"/>
      <c r="O38" s="318"/>
      <c r="P38" s="318"/>
      <c r="Q38" s="318"/>
      <c r="R38" s="318"/>
    </row>
    <row r="39" spans="2:18">
      <c r="B39" s="1163"/>
      <c r="C39" s="1164"/>
      <c r="D39" s="1164"/>
      <c r="E39" s="1164"/>
      <c r="F39" s="1164"/>
      <c r="G39" s="1164"/>
      <c r="H39" s="1164"/>
      <c r="I39" s="1164"/>
      <c r="J39" s="1164"/>
      <c r="K39" s="1164"/>
      <c r="L39" s="1165"/>
      <c r="Q39" s="1"/>
    </row>
    <row r="40" spans="2:18">
      <c r="B40" s="1163"/>
      <c r="C40" s="1164"/>
      <c r="D40" s="1164"/>
      <c r="E40" s="1164"/>
      <c r="F40" s="1164"/>
      <c r="G40" s="1164"/>
      <c r="H40" s="1164"/>
      <c r="I40" s="1164"/>
      <c r="J40" s="1164"/>
      <c r="K40" s="1164"/>
      <c r="L40" s="1165"/>
    </row>
    <row r="41" spans="2:18" s="316" customFormat="1" ht="23.25" customHeight="1">
      <c r="B41" s="1163"/>
      <c r="C41" s="1164"/>
      <c r="D41" s="1164"/>
      <c r="E41" s="1164"/>
      <c r="F41" s="1164"/>
      <c r="G41" s="1164"/>
      <c r="H41" s="1164"/>
      <c r="I41" s="1164"/>
      <c r="J41" s="1164"/>
      <c r="K41" s="1164"/>
      <c r="L41" s="1165"/>
    </row>
    <row r="42" spans="2:18" ht="14.25" thickBot="1">
      <c r="B42" s="1166"/>
      <c r="C42" s="1167"/>
      <c r="D42" s="1167"/>
      <c r="E42" s="1167"/>
      <c r="F42" s="1167"/>
      <c r="G42" s="1167"/>
      <c r="H42" s="1167"/>
      <c r="I42" s="1167"/>
      <c r="J42" s="1167"/>
      <c r="K42" s="1167"/>
      <c r="L42" s="1168"/>
    </row>
    <row r="44" spans="2:18">
      <c r="B44" s="8"/>
      <c r="C44" s="8"/>
      <c r="D44" s="8"/>
      <c r="E44" s="8"/>
    </row>
    <row r="45" spans="2:18" ht="18" customHeight="1">
      <c r="B45" s="379" t="s">
        <v>399</v>
      </c>
      <c r="C45" s="8"/>
      <c r="D45" s="8"/>
      <c r="E45" s="8"/>
    </row>
    <row r="46" spans="2:18">
      <c r="B46" s="8" t="s">
        <v>295</v>
      </c>
      <c r="C46" s="8"/>
      <c r="D46" s="8"/>
      <c r="E46" s="8"/>
    </row>
    <row r="47" spans="2:18">
      <c r="B47" s="318" t="s">
        <v>294</v>
      </c>
      <c r="C47" s="318"/>
      <c r="D47" s="318"/>
      <c r="E47" s="318"/>
      <c r="F47" s="316"/>
      <c r="G47" s="316"/>
      <c r="H47" s="316"/>
      <c r="I47" s="316"/>
      <c r="J47" s="316"/>
      <c r="K47" s="316"/>
      <c r="L47" s="316"/>
      <c r="M47" s="316"/>
      <c r="N47" s="316"/>
      <c r="O47" s="316"/>
      <c r="P47" s="316"/>
      <c r="Q47" s="316"/>
      <c r="R47" s="316"/>
    </row>
    <row r="48" spans="2:18" ht="14.25" thickBot="1">
      <c r="B48" s="318"/>
      <c r="C48" s="318"/>
      <c r="D48" s="318"/>
      <c r="E48" s="318"/>
      <c r="F48" s="316"/>
      <c r="G48" s="316"/>
      <c r="H48" s="316"/>
      <c r="I48" s="316"/>
      <c r="J48" s="316"/>
      <c r="K48" s="316"/>
      <c r="L48" s="316"/>
      <c r="M48" s="316"/>
      <c r="N48" s="316"/>
      <c r="O48" s="316"/>
      <c r="P48" s="316"/>
      <c r="Q48" s="316"/>
      <c r="R48" s="316"/>
    </row>
    <row r="49" spans="1:19">
      <c r="B49" s="309" t="s">
        <v>77</v>
      </c>
      <c r="C49" s="1129"/>
      <c r="D49" s="1129"/>
      <c r="E49" s="1129"/>
      <c r="F49" s="1114"/>
      <c r="G49" s="1175"/>
      <c r="H49" s="1176"/>
      <c r="I49" s="1176"/>
      <c r="J49" s="1176"/>
      <c r="K49" s="1176"/>
      <c r="L49" s="371" t="s">
        <v>398</v>
      </c>
      <c r="M49" s="380"/>
      <c r="N49" s="380"/>
      <c r="O49" s="380"/>
      <c r="P49" s="380"/>
      <c r="Q49" s="380"/>
      <c r="R49" s="380"/>
    </row>
    <row r="50" spans="1:19" ht="13.5" customHeight="1">
      <c r="B50" s="310"/>
      <c r="C50" s="1096" t="s">
        <v>396</v>
      </c>
      <c r="D50" s="1169"/>
      <c r="E50" s="1169"/>
      <c r="F50" s="1141"/>
      <c r="G50" s="1132"/>
      <c r="H50" s="1133"/>
      <c r="I50" s="1133"/>
      <c r="J50" s="1133"/>
      <c r="K50" s="1133"/>
      <c r="L50" s="1134"/>
      <c r="M50" s="380"/>
      <c r="N50" s="380"/>
      <c r="O50" s="380"/>
      <c r="P50" s="380"/>
      <c r="Q50" s="380"/>
      <c r="R50" s="380"/>
    </row>
    <row r="51" spans="1:19">
      <c r="B51" s="310"/>
      <c r="C51" s="1142"/>
      <c r="D51" s="1170"/>
      <c r="E51" s="1170"/>
      <c r="F51" s="1143"/>
      <c r="G51" s="1135"/>
      <c r="H51" s="1136"/>
      <c r="I51" s="1136"/>
      <c r="J51" s="1136"/>
      <c r="K51" s="1136"/>
      <c r="L51" s="1137"/>
      <c r="M51" s="380"/>
      <c r="N51" s="380"/>
      <c r="O51" s="380"/>
      <c r="P51" s="380"/>
      <c r="Q51" s="380"/>
      <c r="R51" s="380"/>
    </row>
    <row r="52" spans="1:19">
      <c r="B52" s="310"/>
      <c r="C52" s="1142"/>
      <c r="D52" s="1170"/>
      <c r="E52" s="1170"/>
      <c r="F52" s="1143"/>
      <c r="G52" s="1135"/>
      <c r="H52" s="1136"/>
      <c r="I52" s="1136"/>
      <c r="J52" s="1136"/>
      <c r="K52" s="1136"/>
      <c r="L52" s="1137"/>
      <c r="M52" s="380"/>
      <c r="N52" s="380"/>
      <c r="O52" s="380"/>
      <c r="P52" s="380"/>
      <c r="Q52" s="380"/>
      <c r="R52" s="380"/>
    </row>
    <row r="53" spans="1:19">
      <c r="B53" s="311"/>
      <c r="C53" s="1144"/>
      <c r="D53" s="1171"/>
      <c r="E53" s="1171"/>
      <c r="F53" s="1145"/>
      <c r="G53" s="1138"/>
      <c r="H53" s="1139"/>
      <c r="I53" s="1139"/>
      <c r="J53" s="1139"/>
      <c r="K53" s="1139"/>
      <c r="L53" s="1140"/>
      <c r="M53" s="380"/>
      <c r="N53" s="380"/>
      <c r="O53" s="380"/>
      <c r="P53" s="380"/>
      <c r="Q53" s="380"/>
      <c r="R53" s="380"/>
    </row>
    <row r="54" spans="1:19">
      <c r="B54" s="307" t="s">
        <v>78</v>
      </c>
      <c r="C54" s="1094"/>
      <c r="D54" s="1094"/>
      <c r="E54" s="1094"/>
      <c r="F54" s="1095"/>
      <c r="G54" s="1177"/>
      <c r="H54" s="1178"/>
      <c r="I54" s="1178"/>
      <c r="J54" s="1178"/>
      <c r="K54" s="1178"/>
      <c r="L54" s="372" t="s">
        <v>398</v>
      </c>
      <c r="M54" s="380"/>
      <c r="N54" s="380"/>
      <c r="O54" s="380"/>
      <c r="P54" s="380"/>
      <c r="Q54" s="380"/>
      <c r="R54" s="380"/>
    </row>
    <row r="55" spans="1:19">
      <c r="A55" s="374"/>
      <c r="B55" s="312"/>
      <c r="C55" s="1096" t="s">
        <v>396</v>
      </c>
      <c r="D55" s="1097"/>
      <c r="E55" s="1097"/>
      <c r="F55" s="1098"/>
      <c r="G55" s="1132"/>
      <c r="H55" s="1133"/>
      <c r="I55" s="1133"/>
      <c r="J55" s="1133"/>
      <c r="K55" s="1133"/>
      <c r="L55" s="1134"/>
      <c r="M55" s="380"/>
      <c r="N55" s="380"/>
      <c r="O55" s="380"/>
      <c r="P55" s="380"/>
      <c r="Q55" s="380"/>
      <c r="R55" s="380"/>
      <c r="S55" s="374"/>
    </row>
    <row r="56" spans="1:19">
      <c r="A56" s="374"/>
      <c r="B56" s="312"/>
      <c r="C56" s="1099"/>
      <c r="D56" s="1100"/>
      <c r="E56" s="1100"/>
      <c r="F56" s="1101"/>
      <c r="G56" s="1135"/>
      <c r="H56" s="1136"/>
      <c r="I56" s="1136"/>
      <c r="J56" s="1136"/>
      <c r="K56" s="1136"/>
      <c r="L56" s="1137"/>
      <c r="M56" s="380"/>
      <c r="N56" s="380"/>
      <c r="O56" s="380"/>
      <c r="P56" s="380"/>
      <c r="Q56" s="380"/>
      <c r="R56" s="380"/>
      <c r="S56" s="374"/>
    </row>
    <row r="57" spans="1:19">
      <c r="A57" s="374"/>
      <c r="B57" s="312"/>
      <c r="C57" s="1099"/>
      <c r="D57" s="1100"/>
      <c r="E57" s="1100"/>
      <c r="F57" s="1101"/>
      <c r="G57" s="1135"/>
      <c r="H57" s="1136"/>
      <c r="I57" s="1136"/>
      <c r="J57" s="1136"/>
      <c r="K57" s="1136"/>
      <c r="L57" s="1137"/>
      <c r="M57" s="380"/>
      <c r="N57" s="380"/>
      <c r="O57" s="380"/>
      <c r="P57" s="380"/>
      <c r="Q57" s="380"/>
      <c r="R57" s="380"/>
      <c r="S57" s="374"/>
    </row>
    <row r="58" spans="1:19">
      <c r="B58" s="311"/>
      <c r="C58" s="1102"/>
      <c r="D58" s="1103"/>
      <c r="E58" s="1103"/>
      <c r="F58" s="1104"/>
      <c r="G58" s="1138"/>
      <c r="H58" s="1139"/>
      <c r="I58" s="1139"/>
      <c r="J58" s="1139"/>
      <c r="K58" s="1139"/>
      <c r="L58" s="1140"/>
      <c r="M58" s="380"/>
      <c r="N58" s="380"/>
      <c r="O58" s="380"/>
      <c r="P58" s="380"/>
      <c r="Q58" s="380"/>
      <c r="R58" s="380"/>
      <c r="S58" s="54"/>
    </row>
    <row r="59" spans="1:19">
      <c r="B59" s="314" t="s">
        <v>79</v>
      </c>
      <c r="C59" s="1094"/>
      <c r="D59" s="1094"/>
      <c r="E59" s="1094"/>
      <c r="F59" s="1095"/>
      <c r="G59" s="1177"/>
      <c r="H59" s="1178"/>
      <c r="I59" s="1178"/>
      <c r="J59" s="1178"/>
      <c r="K59" s="1178"/>
      <c r="L59" s="372" t="s">
        <v>398</v>
      </c>
      <c r="M59" s="380"/>
      <c r="N59" s="380"/>
      <c r="O59" s="380"/>
      <c r="P59" s="380"/>
      <c r="Q59" s="380"/>
      <c r="R59" s="380"/>
    </row>
    <row r="60" spans="1:19">
      <c r="B60" s="310"/>
      <c r="C60" s="1096" t="s">
        <v>397</v>
      </c>
      <c r="D60" s="1097"/>
      <c r="E60" s="1097"/>
      <c r="F60" s="1098"/>
      <c r="G60" s="1132"/>
      <c r="H60" s="1133"/>
      <c r="I60" s="1133"/>
      <c r="J60" s="1133"/>
      <c r="K60" s="1133"/>
      <c r="L60" s="1134"/>
      <c r="M60" s="380"/>
      <c r="N60" s="380"/>
      <c r="O60" s="380"/>
      <c r="P60" s="380"/>
      <c r="Q60" s="380"/>
      <c r="R60" s="380"/>
    </row>
    <row r="61" spans="1:19">
      <c r="B61" s="310"/>
      <c r="C61" s="1099"/>
      <c r="D61" s="1100"/>
      <c r="E61" s="1100"/>
      <c r="F61" s="1101"/>
      <c r="G61" s="1135"/>
      <c r="H61" s="1136"/>
      <c r="I61" s="1136"/>
      <c r="J61" s="1136"/>
      <c r="K61" s="1136"/>
      <c r="L61" s="1137"/>
      <c r="M61" s="380"/>
      <c r="N61" s="380"/>
      <c r="O61" s="380"/>
      <c r="P61" s="380"/>
      <c r="Q61" s="380"/>
      <c r="R61" s="380"/>
    </row>
    <row r="62" spans="1:19">
      <c r="B62" s="310"/>
      <c r="C62" s="1099"/>
      <c r="D62" s="1100"/>
      <c r="E62" s="1100"/>
      <c r="F62" s="1101"/>
      <c r="G62" s="1135"/>
      <c r="H62" s="1136"/>
      <c r="I62" s="1136"/>
      <c r="J62" s="1136"/>
      <c r="K62" s="1136"/>
      <c r="L62" s="1137"/>
      <c r="M62" s="380"/>
      <c r="N62" s="380"/>
      <c r="O62" s="380"/>
      <c r="P62" s="380"/>
      <c r="Q62" s="380"/>
      <c r="R62" s="380"/>
    </row>
    <row r="63" spans="1:19" ht="14.25" thickBot="1">
      <c r="B63" s="313"/>
      <c r="C63" s="1105"/>
      <c r="D63" s="1106"/>
      <c r="E63" s="1106"/>
      <c r="F63" s="1107"/>
      <c r="G63" s="1172"/>
      <c r="H63" s="1173"/>
      <c r="I63" s="1173"/>
      <c r="J63" s="1173"/>
      <c r="K63" s="1173"/>
      <c r="L63" s="1174"/>
      <c r="M63" s="380"/>
      <c r="N63" s="380"/>
      <c r="O63" s="380"/>
      <c r="P63" s="380"/>
      <c r="Q63" s="380"/>
      <c r="R63" s="380"/>
    </row>
    <row r="64" spans="1:19">
      <c r="B64" t="s">
        <v>298</v>
      </c>
    </row>
    <row r="66" spans="1:12">
      <c r="A66" s="1108" t="s">
        <v>392</v>
      </c>
      <c r="B66" s="1108"/>
      <c r="C66" s="1108"/>
      <c r="D66" s="1108"/>
      <c r="E66" s="1108"/>
      <c r="F66" s="1108"/>
      <c r="G66" s="1108"/>
      <c r="H66" s="1108"/>
      <c r="I66" s="1108"/>
      <c r="J66" s="1108"/>
      <c r="K66" s="1108"/>
      <c r="L66" s="1108"/>
    </row>
    <row r="67" spans="1:12">
      <c r="L67" s="452" t="str">
        <f>様式7!$F$4</f>
        <v>○○○○○○○○○○○ESCO事業</v>
      </c>
    </row>
  </sheetData>
  <mergeCells count="35">
    <mergeCell ref="G55:L58"/>
    <mergeCell ref="G60:L63"/>
    <mergeCell ref="G49:K49"/>
    <mergeCell ref="G54:K54"/>
    <mergeCell ref="G59:K59"/>
    <mergeCell ref="H25:K25"/>
    <mergeCell ref="C49:F49"/>
    <mergeCell ref="C54:F54"/>
    <mergeCell ref="A3:L3"/>
    <mergeCell ref="K1:L1"/>
    <mergeCell ref="G50:L53"/>
    <mergeCell ref="F16:G19"/>
    <mergeCell ref="H16:L19"/>
    <mergeCell ref="F21:G24"/>
    <mergeCell ref="H21:L24"/>
    <mergeCell ref="F26:G29"/>
    <mergeCell ref="H26:L29"/>
    <mergeCell ref="B36:L42"/>
    <mergeCell ref="C50:F53"/>
    <mergeCell ref="C59:F59"/>
    <mergeCell ref="C55:F58"/>
    <mergeCell ref="C60:F63"/>
    <mergeCell ref="A66:L66"/>
    <mergeCell ref="K7:L7"/>
    <mergeCell ref="B7:B9"/>
    <mergeCell ref="E7:F7"/>
    <mergeCell ref="C7:C9"/>
    <mergeCell ref="D7:D9"/>
    <mergeCell ref="G7:H7"/>
    <mergeCell ref="I7:J7"/>
    <mergeCell ref="D15:D29"/>
    <mergeCell ref="C15:C29"/>
    <mergeCell ref="H15:K15"/>
    <mergeCell ref="B15:B29"/>
    <mergeCell ref="H20:K20"/>
  </mergeCells>
  <phoneticPr fontId="3"/>
  <pageMargins left="0.51181102362204722" right="0.51181102362204722" top="0.94488188976377963" bottom="0.55118110236220474" header="0" footer="0"/>
  <pageSetup paperSize="9" scale="7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42"/>
  <sheetViews>
    <sheetView view="pageBreakPreview" zoomScaleNormal="85" zoomScaleSheetLayoutView="100" workbookViewId="0">
      <selection activeCell="J20" sqref="J20:N20"/>
    </sheetView>
  </sheetViews>
  <sheetFormatPr defaultRowHeight="18.75"/>
  <cols>
    <col min="1" max="16" width="5.5" style="15" customWidth="1"/>
    <col min="17" max="16384" width="9" style="15"/>
  </cols>
  <sheetData>
    <row r="1" spans="1:16" ht="22.5" customHeight="1">
      <c r="A1" s="97"/>
      <c r="B1" s="97"/>
      <c r="C1" s="97"/>
      <c r="D1" s="97"/>
      <c r="E1" s="97"/>
      <c r="F1" s="97"/>
      <c r="G1" s="97"/>
      <c r="H1" s="97"/>
      <c r="I1" s="97"/>
      <c r="J1" s="97"/>
      <c r="K1" s="97"/>
      <c r="L1" s="97"/>
      <c r="M1" s="97"/>
      <c r="N1" s="1181" t="s">
        <v>551</v>
      </c>
      <c r="O1" s="1182"/>
      <c r="P1" s="97"/>
    </row>
    <row r="2" spans="1:16" ht="15" customHeight="1">
      <c r="A2" s="97"/>
      <c r="B2" s="97"/>
      <c r="C2" s="97"/>
      <c r="D2" s="97"/>
      <c r="E2" s="97"/>
      <c r="F2" s="97"/>
      <c r="G2" s="97"/>
      <c r="H2" s="97"/>
      <c r="I2" s="97"/>
      <c r="J2" s="97"/>
      <c r="K2" s="97"/>
      <c r="L2" s="97"/>
      <c r="M2" s="97"/>
      <c r="P2" s="97"/>
    </row>
    <row r="3" spans="1:16" ht="24" customHeight="1">
      <c r="A3" s="531"/>
      <c r="B3" s="531"/>
      <c r="C3" s="531"/>
      <c r="D3" s="531"/>
      <c r="E3" s="531"/>
      <c r="F3" s="531"/>
      <c r="G3" s="531"/>
      <c r="H3" s="531"/>
      <c r="I3" s="531"/>
      <c r="J3" s="531"/>
      <c r="K3" s="531"/>
      <c r="L3" s="531"/>
      <c r="M3" s="531"/>
      <c r="N3" s="531"/>
      <c r="O3" s="531"/>
    </row>
    <row r="4" spans="1:16">
      <c r="A4" s="98"/>
      <c r="B4" s="98"/>
      <c r="C4" s="98"/>
      <c r="D4" s="98"/>
      <c r="E4" s="98"/>
      <c r="F4" s="98"/>
      <c r="G4" s="98"/>
      <c r="H4" s="98"/>
      <c r="I4" s="98"/>
      <c r="J4" s="98"/>
      <c r="K4" s="98"/>
      <c r="L4" s="98"/>
      <c r="M4" s="98"/>
      <c r="N4" s="98"/>
      <c r="O4" s="98"/>
      <c r="P4" s="98"/>
    </row>
    <row r="5" spans="1:16">
      <c r="A5" s="98"/>
      <c r="B5" s="98"/>
      <c r="C5" s="98"/>
      <c r="D5" s="98"/>
      <c r="E5" s="98"/>
      <c r="F5" s="98"/>
      <c r="G5" s="98"/>
      <c r="H5" s="98"/>
      <c r="I5" s="98"/>
      <c r="J5" s="98"/>
      <c r="K5" s="98"/>
      <c r="L5" s="98"/>
      <c r="M5" s="98"/>
      <c r="N5" s="98"/>
      <c r="O5" s="98"/>
      <c r="P5" s="98"/>
    </row>
    <row r="6" spans="1:16">
      <c r="A6" s="97"/>
      <c r="B6" s="97"/>
      <c r="C6" s="97"/>
      <c r="D6" s="97"/>
      <c r="E6" s="97"/>
      <c r="F6" s="97"/>
      <c r="G6" s="97"/>
      <c r="H6" s="97"/>
      <c r="I6" s="97"/>
      <c r="J6" s="97"/>
      <c r="K6" s="97"/>
      <c r="L6" s="97"/>
      <c r="M6" s="97"/>
      <c r="N6" s="97"/>
      <c r="O6" s="97"/>
      <c r="P6" s="97"/>
    </row>
    <row r="7" spans="1:16" ht="24" customHeight="1">
      <c r="A7" s="1180" t="s">
        <v>317</v>
      </c>
      <c r="B7" s="1180"/>
      <c r="C7" s="1180"/>
      <c r="D7" s="1180"/>
      <c r="E7" s="1180"/>
      <c r="F7" s="1180"/>
      <c r="G7" s="1180"/>
      <c r="H7" s="1180"/>
      <c r="I7" s="1180"/>
      <c r="J7" s="1180"/>
      <c r="K7" s="1180"/>
      <c r="L7" s="1180"/>
      <c r="M7" s="1180"/>
      <c r="N7" s="1180"/>
      <c r="O7" s="1180"/>
    </row>
    <row r="8" spans="1:16">
      <c r="A8" s="544"/>
      <c r="B8" s="544"/>
      <c r="C8" s="544"/>
      <c r="D8" s="544"/>
      <c r="E8" s="544"/>
      <c r="F8" s="544"/>
      <c r="G8" s="544"/>
      <c r="H8" s="544"/>
      <c r="I8" s="544"/>
      <c r="J8" s="544"/>
      <c r="K8" s="544"/>
      <c r="L8" s="544"/>
      <c r="M8" s="544"/>
      <c r="N8" s="544"/>
      <c r="O8" s="544"/>
      <c r="P8" s="99"/>
    </row>
    <row r="9" spans="1:16">
      <c r="A9" s="531"/>
      <c r="B9" s="531"/>
      <c r="C9" s="531"/>
      <c r="D9" s="531"/>
      <c r="E9" s="531"/>
      <c r="F9" s="545"/>
      <c r="G9" s="545"/>
      <c r="H9" s="531"/>
      <c r="I9" s="531"/>
      <c r="J9" s="531"/>
      <c r="K9" s="531"/>
      <c r="L9" s="531"/>
      <c r="M9" s="531"/>
      <c r="N9" s="531"/>
      <c r="O9" s="531"/>
      <c r="P9" s="100"/>
    </row>
    <row r="10" spans="1:16">
      <c r="A10" s="544"/>
      <c r="B10" s="544"/>
      <c r="C10" s="544"/>
      <c r="D10" s="544"/>
      <c r="E10" s="544"/>
      <c r="H10" s="544"/>
      <c r="I10" s="544"/>
      <c r="J10" s="544"/>
      <c r="K10" s="544"/>
      <c r="L10" s="544"/>
      <c r="M10" s="544"/>
      <c r="N10" s="544"/>
      <c r="O10" s="544"/>
      <c r="P10" s="99"/>
    </row>
    <row r="11" spans="1:16">
      <c r="A11" s="52"/>
      <c r="B11" s="52"/>
      <c r="C11" s="52"/>
      <c r="D11" s="52"/>
      <c r="E11" s="52"/>
      <c r="F11" s="533">
        <v>1</v>
      </c>
      <c r="G11" s="532" t="s">
        <v>319</v>
      </c>
      <c r="H11" s="52"/>
      <c r="I11" s="52"/>
      <c r="J11" s="52"/>
      <c r="K11" s="52"/>
      <c r="L11" s="52"/>
      <c r="M11" s="52"/>
      <c r="N11" s="52"/>
      <c r="O11" s="52"/>
      <c r="P11" s="99"/>
    </row>
    <row r="12" spans="1:16">
      <c r="A12" s="52"/>
      <c r="B12" s="52"/>
      <c r="C12" s="52"/>
      <c r="D12" s="52"/>
      <c r="E12" s="52"/>
      <c r="F12" s="534"/>
      <c r="G12" s="534"/>
      <c r="H12" s="52"/>
      <c r="I12" s="52"/>
      <c r="J12" s="52"/>
      <c r="K12" s="52"/>
      <c r="L12" s="52"/>
      <c r="M12" s="52"/>
      <c r="N12" s="52"/>
      <c r="O12" s="52"/>
      <c r="P12" s="99"/>
    </row>
    <row r="13" spans="1:16">
      <c r="A13" s="52"/>
      <c r="B13" s="52"/>
      <c r="C13" s="52"/>
      <c r="D13" s="52"/>
      <c r="E13" s="52"/>
      <c r="F13" s="543">
        <v>2</v>
      </c>
      <c r="G13" s="534" t="s">
        <v>320</v>
      </c>
      <c r="H13" s="52"/>
      <c r="I13" s="52"/>
      <c r="J13" s="52"/>
      <c r="K13" s="52"/>
      <c r="L13" s="52"/>
      <c r="M13" s="52"/>
      <c r="N13" s="52"/>
      <c r="O13" s="52"/>
      <c r="P13" s="99"/>
    </row>
    <row r="14" spans="1:16">
      <c r="A14" s="52"/>
      <c r="B14" s="52"/>
      <c r="C14" s="52"/>
      <c r="D14" s="52"/>
      <c r="E14" s="52"/>
      <c r="F14" s="542"/>
      <c r="G14" s="542"/>
      <c r="H14" s="52"/>
      <c r="I14" s="52"/>
      <c r="J14" s="52"/>
      <c r="K14" s="52"/>
      <c r="L14" s="52"/>
      <c r="M14" s="52"/>
      <c r="N14" s="52"/>
      <c r="O14" s="52"/>
      <c r="P14" s="99"/>
    </row>
    <row r="15" spans="1:16">
      <c r="A15" s="52"/>
      <c r="B15" s="52"/>
      <c r="C15" s="52"/>
      <c r="D15" s="52"/>
      <c r="E15" s="52"/>
      <c r="F15" s="533">
        <v>3</v>
      </c>
      <c r="G15" s="534" t="s">
        <v>538</v>
      </c>
      <c r="H15" s="52"/>
      <c r="I15" s="52"/>
      <c r="J15" s="52"/>
      <c r="K15" s="52"/>
      <c r="L15" s="52"/>
      <c r="M15" s="52"/>
      <c r="N15" s="52"/>
      <c r="O15" s="52"/>
      <c r="P15" s="99"/>
    </row>
    <row r="16" spans="1:16">
      <c r="P16" s="99"/>
    </row>
    <row r="17" spans="1:16">
      <c r="A17" s="544"/>
      <c r="B17" s="544"/>
      <c r="C17" s="544"/>
      <c r="D17" s="544"/>
      <c r="E17" s="544"/>
      <c r="F17" s="544"/>
      <c r="G17" s="544"/>
      <c r="H17" s="544"/>
      <c r="I17" s="544"/>
      <c r="J17" s="544"/>
      <c r="K17" s="544"/>
      <c r="L17" s="544"/>
      <c r="M17" s="544"/>
      <c r="N17" s="544"/>
      <c r="O17" s="544"/>
      <c r="P17" s="99"/>
    </row>
    <row r="18" spans="1:16">
      <c r="A18" s="531"/>
      <c r="B18" s="531"/>
      <c r="C18" s="531"/>
      <c r="I18" s="531"/>
      <c r="J18" s="531"/>
      <c r="K18" s="531"/>
      <c r="L18" s="531"/>
      <c r="M18" s="531"/>
      <c r="N18" s="531"/>
      <c r="O18" s="531"/>
      <c r="P18" s="97"/>
    </row>
    <row r="19" spans="1:16" s="97" customFormat="1">
      <c r="A19" s="544"/>
      <c r="B19" s="544"/>
      <c r="C19" s="544"/>
      <c r="I19" s="544"/>
      <c r="J19" s="544"/>
      <c r="K19" s="544"/>
      <c r="L19" s="544"/>
      <c r="M19" s="544"/>
      <c r="N19" s="544"/>
      <c r="O19" s="544"/>
    </row>
    <row r="20" spans="1:16">
      <c r="A20" s="544"/>
      <c r="B20" s="544"/>
      <c r="C20" s="544"/>
      <c r="I20" s="544"/>
      <c r="J20" s="544"/>
      <c r="K20" s="544"/>
      <c r="L20" s="544"/>
      <c r="M20" s="544"/>
      <c r="N20" s="544"/>
      <c r="O20" s="544"/>
      <c r="P20" s="97"/>
    </row>
    <row r="21" spans="1:16">
      <c r="A21" s="97"/>
      <c r="B21" s="97"/>
      <c r="C21" s="97"/>
      <c r="D21" s="97"/>
      <c r="E21" s="97"/>
      <c r="H21" s="97"/>
      <c r="I21" s="97"/>
      <c r="J21" s="97"/>
      <c r="K21" s="97"/>
      <c r="L21" s="97"/>
      <c r="M21" s="97"/>
      <c r="N21" s="97"/>
      <c r="O21" s="97"/>
      <c r="P21" s="97"/>
    </row>
    <row r="22" spans="1:16">
      <c r="A22" s="97"/>
      <c r="B22" s="97"/>
      <c r="C22" s="97"/>
      <c r="D22" s="97"/>
      <c r="E22" s="97"/>
      <c r="H22" s="97"/>
      <c r="I22" s="97"/>
      <c r="J22" s="97"/>
      <c r="K22" s="97"/>
      <c r="L22" s="97"/>
      <c r="M22" s="97"/>
      <c r="N22" s="97"/>
      <c r="O22" s="97"/>
      <c r="P22" s="97"/>
    </row>
    <row r="23" spans="1:16">
      <c r="A23" s="97"/>
      <c r="B23" s="97"/>
      <c r="C23" s="97"/>
      <c r="D23" s="97"/>
      <c r="E23" s="97"/>
      <c r="F23" s="97"/>
      <c r="G23" s="97"/>
      <c r="H23" s="97"/>
      <c r="I23" s="97"/>
      <c r="J23" s="97"/>
      <c r="K23" s="97"/>
      <c r="L23" s="97"/>
      <c r="M23" s="97"/>
      <c r="N23" s="97"/>
      <c r="O23" s="97"/>
      <c r="P23" s="97"/>
    </row>
    <row r="24" spans="1:16">
      <c r="A24" s="97"/>
      <c r="B24" s="97"/>
      <c r="C24" s="97"/>
      <c r="D24" s="97"/>
      <c r="E24" s="97"/>
      <c r="F24" s="97"/>
      <c r="G24" s="97"/>
      <c r="H24" s="97"/>
      <c r="I24" s="97"/>
      <c r="J24" s="97"/>
      <c r="K24" s="97"/>
      <c r="L24" s="97"/>
      <c r="M24" s="97"/>
      <c r="N24" s="97"/>
      <c r="O24" s="97"/>
      <c r="P24" s="97"/>
    </row>
    <row r="25" spans="1:16">
      <c r="A25" s="97"/>
      <c r="B25" s="97"/>
      <c r="C25" s="97"/>
      <c r="D25" s="97"/>
      <c r="E25" s="97"/>
      <c r="F25" s="97"/>
      <c r="G25" s="97"/>
      <c r="H25" s="97"/>
      <c r="I25" s="97"/>
      <c r="J25" s="97"/>
      <c r="K25" s="97"/>
      <c r="L25" s="97"/>
      <c r="M25" s="97"/>
      <c r="N25" s="97"/>
      <c r="O25" s="97"/>
      <c r="P25" s="97"/>
    </row>
    <row r="26" spans="1:16" ht="18.75" customHeight="1">
      <c r="A26" s="97"/>
      <c r="B26" s="97"/>
      <c r="C26" s="97"/>
      <c r="D26" s="97"/>
      <c r="E26" s="97"/>
      <c r="F26" s="97"/>
      <c r="G26" s="97"/>
      <c r="H26" s="97"/>
      <c r="I26" s="97"/>
      <c r="J26" s="97"/>
      <c r="K26" s="97"/>
      <c r="L26" s="97"/>
      <c r="M26" s="97"/>
      <c r="N26" s="97"/>
      <c r="O26" s="97"/>
      <c r="P26" s="97"/>
    </row>
    <row r="27" spans="1:16">
      <c r="A27" s="97"/>
      <c r="B27" s="97"/>
      <c r="C27" s="97"/>
      <c r="D27" s="97"/>
      <c r="E27" s="97"/>
      <c r="F27" s="97"/>
      <c r="G27" s="97"/>
      <c r="H27" s="97"/>
      <c r="I27" s="97"/>
      <c r="J27" s="97"/>
      <c r="K27" s="97"/>
      <c r="L27" s="97"/>
      <c r="M27" s="97"/>
      <c r="N27" s="97"/>
      <c r="O27" s="97"/>
      <c r="P27" s="97"/>
    </row>
    <row r="28" spans="1:16">
      <c r="A28" s="544"/>
      <c r="B28" s="544"/>
      <c r="C28" s="544"/>
      <c r="D28" s="544"/>
      <c r="E28" s="544"/>
      <c r="F28" s="544"/>
      <c r="G28" s="544"/>
      <c r="H28" s="544"/>
      <c r="I28" s="544"/>
      <c r="J28" s="544"/>
      <c r="K28" s="544"/>
      <c r="L28" s="544"/>
      <c r="M28" s="544"/>
      <c r="N28" s="544"/>
      <c r="O28" s="544"/>
      <c r="P28" s="99"/>
    </row>
    <row r="29" spans="1:16">
      <c r="A29" s="544"/>
      <c r="B29" s="544"/>
      <c r="C29" s="544"/>
      <c r="D29" s="544"/>
      <c r="E29" s="544"/>
      <c r="F29" s="544"/>
      <c r="G29" s="544"/>
      <c r="H29" s="544"/>
      <c r="I29" s="544"/>
      <c r="J29" s="544"/>
      <c r="K29" s="544"/>
      <c r="L29" s="544"/>
      <c r="M29" s="544"/>
      <c r="N29" s="544"/>
      <c r="O29" s="544"/>
      <c r="P29" s="99"/>
    </row>
    <row r="30" spans="1:16">
      <c r="A30" s="544"/>
      <c r="B30" s="544"/>
      <c r="C30" s="544"/>
      <c r="D30" s="544"/>
      <c r="E30" s="544"/>
      <c r="F30" s="544"/>
      <c r="G30" s="544"/>
      <c r="H30" s="544"/>
      <c r="I30" s="544"/>
      <c r="J30" s="544"/>
      <c r="K30" s="544"/>
      <c r="L30" s="544"/>
      <c r="M30" s="544"/>
      <c r="N30" s="544"/>
      <c r="O30" s="544"/>
      <c r="P30" s="99"/>
    </row>
    <row r="31" spans="1:16">
      <c r="A31" s="97"/>
      <c r="B31" s="97"/>
      <c r="C31" s="97"/>
      <c r="D31" s="97"/>
      <c r="E31" s="97"/>
      <c r="F31" s="97"/>
      <c r="G31" s="97"/>
      <c r="H31" s="97"/>
      <c r="I31" s="97"/>
      <c r="J31" s="97"/>
      <c r="K31" s="97"/>
      <c r="L31" s="97"/>
      <c r="M31" s="97"/>
      <c r="N31" s="97"/>
      <c r="O31" s="97"/>
      <c r="P31" s="97"/>
    </row>
    <row r="32" spans="1:16">
      <c r="A32" s="97"/>
      <c r="B32" s="97"/>
      <c r="C32" s="97"/>
      <c r="D32" s="97"/>
      <c r="E32" s="97"/>
      <c r="F32" s="97"/>
      <c r="G32" s="97"/>
      <c r="H32" s="97"/>
      <c r="I32" s="97"/>
      <c r="J32" s="97"/>
      <c r="K32" s="97"/>
      <c r="L32" s="97"/>
      <c r="M32" s="97"/>
      <c r="N32" s="97"/>
      <c r="O32" s="97"/>
      <c r="P32" s="97"/>
    </row>
    <row r="33" spans="1:16">
      <c r="A33" s="97"/>
      <c r="B33" s="97"/>
      <c r="C33" s="97"/>
      <c r="D33" s="97"/>
      <c r="E33" s="97"/>
      <c r="F33" s="97"/>
      <c r="G33" s="97"/>
      <c r="H33" s="97"/>
      <c r="I33" s="97"/>
      <c r="J33" s="97"/>
      <c r="K33" s="97"/>
      <c r="L33" s="97"/>
      <c r="M33" s="97"/>
      <c r="N33" s="97"/>
      <c r="O33" s="97"/>
      <c r="P33" s="97"/>
    </row>
    <row r="41" spans="1:16">
      <c r="A41" s="1179" t="s">
        <v>318</v>
      </c>
      <c r="B41" s="1179"/>
      <c r="C41" s="1179"/>
      <c r="D41" s="1179"/>
      <c r="E41" s="1179"/>
      <c r="F41" s="1179"/>
      <c r="G41" s="1179"/>
      <c r="H41" s="1179"/>
      <c r="I41" s="1179"/>
      <c r="J41" s="1179"/>
      <c r="K41" s="1179"/>
      <c r="L41" s="1179"/>
      <c r="M41" s="1179"/>
      <c r="N41" s="1179"/>
      <c r="O41" s="1179"/>
    </row>
    <row r="42" spans="1:16">
      <c r="O42" s="12" t="str">
        <f>様式7!$F$4</f>
        <v>○○○○○○○○○○○ESCO事業</v>
      </c>
    </row>
  </sheetData>
  <mergeCells count="3">
    <mergeCell ref="A41:O41"/>
    <mergeCell ref="A7:O7"/>
    <mergeCell ref="N1:O1"/>
  </mergeCells>
  <phoneticPr fontId="3"/>
  <pageMargins left="0.98425196850393704" right="0.59055118110236227" top="0.78740157480314965" bottom="0.78740157480314965" header="0" footer="0"/>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57"/>
  <sheetViews>
    <sheetView view="pageBreakPreview" topLeftCell="A25" zoomScaleNormal="85" zoomScaleSheetLayoutView="100" workbookViewId="0">
      <selection activeCell="J20" sqref="J20:N20"/>
    </sheetView>
  </sheetViews>
  <sheetFormatPr defaultRowHeight="13.5"/>
  <cols>
    <col min="1" max="1" width="2.625" customWidth="1"/>
    <col min="10" max="10" width="11.375" customWidth="1"/>
    <col min="11" max="11" width="2.625" customWidth="1"/>
  </cols>
  <sheetData>
    <row r="1" spans="1:10" ht="16.5" customHeight="1">
      <c r="A1" s="356"/>
      <c r="B1" s="356"/>
      <c r="C1" s="356"/>
      <c r="D1" s="356"/>
      <c r="E1" s="356"/>
      <c r="F1" s="356"/>
      <c r="G1" s="356"/>
      <c r="H1" s="356"/>
      <c r="I1" s="356"/>
      <c r="J1" s="535" t="s">
        <v>80</v>
      </c>
    </row>
    <row r="2" spans="1:10" ht="28.5" customHeight="1">
      <c r="A2" s="1183" t="s">
        <v>589</v>
      </c>
      <c r="B2" s="1183"/>
      <c r="C2" s="1183"/>
      <c r="D2" s="1183"/>
      <c r="E2" s="1183"/>
      <c r="F2" s="1183"/>
      <c r="G2" s="1183"/>
      <c r="H2" s="1183"/>
      <c r="I2" s="1183"/>
      <c r="J2" s="1183"/>
    </row>
    <row r="3" spans="1:10" ht="18.75" customHeight="1">
      <c r="A3" s="357" t="s">
        <v>321</v>
      </c>
      <c r="B3" s="101"/>
      <c r="C3" s="536"/>
      <c r="D3" s="536"/>
      <c r="E3" s="536"/>
      <c r="F3" s="536"/>
      <c r="G3" s="536"/>
      <c r="H3" s="536"/>
      <c r="I3" s="536"/>
      <c r="J3" s="536"/>
    </row>
    <row r="4" spans="1:10" ht="21" customHeight="1">
      <c r="A4" s="1185"/>
      <c r="B4" s="1186"/>
      <c r="C4" s="1186"/>
      <c r="D4" s="1186"/>
      <c r="E4" s="1186"/>
      <c r="F4" s="1186"/>
      <c r="G4" s="1186"/>
      <c r="H4" s="1186"/>
      <c r="I4" s="1186"/>
      <c r="J4" s="1187"/>
    </row>
    <row r="5" spans="1:10" ht="21" customHeight="1">
      <c r="A5" s="1188"/>
      <c r="B5" s="1189"/>
      <c r="C5" s="1189"/>
      <c r="D5" s="1189"/>
      <c r="E5" s="1189"/>
      <c r="F5" s="1189"/>
      <c r="G5" s="1189"/>
      <c r="H5" s="1189"/>
      <c r="I5" s="1189"/>
      <c r="J5" s="1190"/>
    </row>
    <row r="6" spans="1:10" ht="21" customHeight="1">
      <c r="A6" s="1188"/>
      <c r="B6" s="1189"/>
      <c r="C6" s="1189"/>
      <c r="D6" s="1189"/>
      <c r="E6" s="1189"/>
      <c r="F6" s="1189"/>
      <c r="G6" s="1189"/>
      <c r="H6" s="1189"/>
      <c r="I6" s="1189"/>
      <c r="J6" s="1190"/>
    </row>
    <row r="7" spans="1:10" ht="21" customHeight="1">
      <c r="A7" s="1188"/>
      <c r="B7" s="1189"/>
      <c r="C7" s="1189"/>
      <c r="D7" s="1189"/>
      <c r="E7" s="1189"/>
      <c r="F7" s="1189"/>
      <c r="G7" s="1189"/>
      <c r="H7" s="1189"/>
      <c r="I7" s="1189"/>
      <c r="J7" s="1190"/>
    </row>
    <row r="8" spans="1:10" ht="21" customHeight="1">
      <c r="A8" s="1188"/>
      <c r="B8" s="1189"/>
      <c r="C8" s="1189"/>
      <c r="D8" s="1189"/>
      <c r="E8" s="1189"/>
      <c r="F8" s="1189"/>
      <c r="G8" s="1189"/>
      <c r="H8" s="1189"/>
      <c r="I8" s="1189"/>
      <c r="J8" s="1190"/>
    </row>
    <row r="9" spans="1:10" ht="21" customHeight="1">
      <c r="A9" s="1188"/>
      <c r="B9" s="1189"/>
      <c r="C9" s="1189"/>
      <c r="D9" s="1189"/>
      <c r="E9" s="1189"/>
      <c r="F9" s="1189"/>
      <c r="G9" s="1189"/>
      <c r="H9" s="1189"/>
      <c r="I9" s="1189"/>
      <c r="J9" s="1190"/>
    </row>
    <row r="10" spans="1:10" ht="21" customHeight="1">
      <c r="A10" s="1188"/>
      <c r="B10" s="1189"/>
      <c r="C10" s="1189"/>
      <c r="D10" s="1189"/>
      <c r="E10" s="1189"/>
      <c r="F10" s="1189"/>
      <c r="G10" s="1189"/>
      <c r="H10" s="1189"/>
      <c r="I10" s="1189"/>
      <c r="J10" s="1190"/>
    </row>
    <row r="11" spans="1:10" ht="21" customHeight="1">
      <c r="A11" s="1188"/>
      <c r="B11" s="1189"/>
      <c r="C11" s="1189"/>
      <c r="D11" s="1189"/>
      <c r="E11" s="1189"/>
      <c r="F11" s="1189"/>
      <c r="G11" s="1189"/>
      <c r="H11" s="1189"/>
      <c r="I11" s="1189"/>
      <c r="J11" s="1190"/>
    </row>
    <row r="12" spans="1:10" ht="21" customHeight="1">
      <c r="A12" s="1191"/>
      <c r="B12" s="1192"/>
      <c r="C12" s="1192"/>
      <c r="D12" s="1192"/>
      <c r="E12" s="1192"/>
      <c r="F12" s="1192"/>
      <c r="G12" s="1192"/>
      <c r="H12" s="1192"/>
      <c r="I12" s="1192"/>
      <c r="J12" s="1193"/>
    </row>
    <row r="13" spans="1:10" ht="11.25" customHeight="1">
      <c r="A13" s="101"/>
      <c r="B13" s="101"/>
      <c r="C13" s="101"/>
      <c r="D13" s="101"/>
      <c r="E13" s="101"/>
      <c r="F13" s="101"/>
      <c r="G13" s="101"/>
      <c r="H13" s="101"/>
      <c r="I13" s="101"/>
      <c r="J13" s="101"/>
    </row>
    <row r="14" spans="1:10" ht="21" customHeight="1">
      <c r="A14" s="357" t="s">
        <v>567</v>
      </c>
      <c r="B14" s="101"/>
      <c r="C14" s="101"/>
      <c r="D14" s="101"/>
      <c r="E14" s="101"/>
      <c r="F14" s="101"/>
      <c r="G14" s="101"/>
      <c r="H14" s="101"/>
      <c r="I14" s="101"/>
      <c r="J14" s="101"/>
    </row>
    <row r="15" spans="1:10" ht="21" customHeight="1">
      <c r="A15" s="1185"/>
      <c r="B15" s="1186"/>
      <c r="C15" s="1186"/>
      <c r="D15" s="1186"/>
      <c r="E15" s="1186"/>
      <c r="F15" s="1186"/>
      <c r="G15" s="1186"/>
      <c r="H15" s="1186"/>
      <c r="I15" s="1186"/>
      <c r="J15" s="1187"/>
    </row>
    <row r="16" spans="1:10" ht="21" customHeight="1">
      <c r="A16" s="1188"/>
      <c r="B16" s="1189"/>
      <c r="C16" s="1189"/>
      <c r="D16" s="1189"/>
      <c r="E16" s="1189"/>
      <c r="F16" s="1189"/>
      <c r="G16" s="1189"/>
      <c r="H16" s="1189"/>
      <c r="I16" s="1189"/>
      <c r="J16" s="1190"/>
    </row>
    <row r="17" spans="1:10" ht="21" customHeight="1">
      <c r="A17" s="1188"/>
      <c r="B17" s="1189"/>
      <c r="C17" s="1189"/>
      <c r="D17" s="1189"/>
      <c r="E17" s="1189"/>
      <c r="F17" s="1189"/>
      <c r="G17" s="1189"/>
      <c r="H17" s="1189"/>
      <c r="I17" s="1189"/>
      <c r="J17" s="1190"/>
    </row>
    <row r="18" spans="1:10" ht="21" customHeight="1">
      <c r="A18" s="1188"/>
      <c r="B18" s="1189"/>
      <c r="C18" s="1189"/>
      <c r="D18" s="1189"/>
      <c r="E18" s="1189"/>
      <c r="F18" s="1189"/>
      <c r="G18" s="1189"/>
      <c r="H18" s="1189"/>
      <c r="I18" s="1189"/>
      <c r="J18" s="1190"/>
    </row>
    <row r="19" spans="1:10" ht="21" customHeight="1">
      <c r="A19" s="1188"/>
      <c r="B19" s="1189"/>
      <c r="C19" s="1189"/>
      <c r="D19" s="1189"/>
      <c r="E19" s="1189"/>
      <c r="F19" s="1189"/>
      <c r="G19" s="1189"/>
      <c r="H19" s="1189"/>
      <c r="I19" s="1189"/>
      <c r="J19" s="1190"/>
    </row>
    <row r="20" spans="1:10" ht="21" customHeight="1">
      <c r="A20" s="1188"/>
      <c r="B20" s="1189"/>
      <c r="C20" s="1189"/>
      <c r="D20" s="1189"/>
      <c r="E20" s="1189"/>
      <c r="F20" s="1189"/>
      <c r="G20" s="1189"/>
      <c r="H20" s="1189"/>
      <c r="I20" s="1189"/>
      <c r="J20" s="1190"/>
    </row>
    <row r="21" spans="1:10" ht="21" customHeight="1">
      <c r="A21" s="1188"/>
      <c r="B21" s="1189"/>
      <c r="C21" s="1189"/>
      <c r="D21" s="1189"/>
      <c r="E21" s="1189"/>
      <c r="F21" s="1189"/>
      <c r="G21" s="1189"/>
      <c r="H21" s="1189"/>
      <c r="I21" s="1189"/>
      <c r="J21" s="1190"/>
    </row>
    <row r="22" spans="1:10" ht="21" customHeight="1">
      <c r="A22" s="1188"/>
      <c r="B22" s="1189"/>
      <c r="C22" s="1189"/>
      <c r="D22" s="1189"/>
      <c r="E22" s="1189"/>
      <c r="F22" s="1189"/>
      <c r="G22" s="1189"/>
      <c r="H22" s="1189"/>
      <c r="I22" s="1189"/>
      <c r="J22" s="1190"/>
    </row>
    <row r="23" spans="1:10" ht="21" customHeight="1">
      <c r="A23" s="1191"/>
      <c r="B23" s="1192"/>
      <c r="C23" s="1192"/>
      <c r="D23" s="1192"/>
      <c r="E23" s="1192"/>
      <c r="F23" s="1192"/>
      <c r="G23" s="1192"/>
      <c r="H23" s="1192"/>
      <c r="I23" s="1192"/>
      <c r="J23" s="1193"/>
    </row>
    <row r="24" spans="1:10" ht="10.5" customHeight="1">
      <c r="A24" s="517"/>
      <c r="B24" s="101"/>
      <c r="C24" s="101"/>
      <c r="D24" s="101"/>
      <c r="E24" s="101"/>
      <c r="F24" s="101"/>
      <c r="G24" s="101"/>
      <c r="H24" s="101"/>
      <c r="I24" s="101"/>
      <c r="J24" s="517"/>
    </row>
    <row r="25" spans="1:10" ht="21" customHeight="1">
      <c r="A25" s="357" t="s">
        <v>566</v>
      </c>
      <c r="B25" s="537"/>
      <c r="C25" s="537"/>
      <c r="D25" s="537"/>
      <c r="E25" s="537"/>
      <c r="F25" s="537"/>
      <c r="G25" s="537"/>
      <c r="H25" s="537"/>
      <c r="I25" s="537"/>
      <c r="J25" s="538"/>
    </row>
    <row r="26" spans="1:10" ht="21" customHeight="1">
      <c r="A26" s="1185"/>
      <c r="B26" s="1186"/>
      <c r="C26" s="1186"/>
      <c r="D26" s="1186"/>
      <c r="E26" s="1186"/>
      <c r="F26" s="1186"/>
      <c r="G26" s="1186"/>
      <c r="H26" s="1186"/>
      <c r="I26" s="1186"/>
      <c r="J26" s="1187"/>
    </row>
    <row r="27" spans="1:10" ht="21" customHeight="1">
      <c r="A27" s="1188"/>
      <c r="B27" s="1189"/>
      <c r="C27" s="1189"/>
      <c r="D27" s="1189"/>
      <c r="E27" s="1189"/>
      <c r="F27" s="1189"/>
      <c r="G27" s="1189"/>
      <c r="H27" s="1189"/>
      <c r="I27" s="1189"/>
      <c r="J27" s="1190"/>
    </row>
    <row r="28" spans="1:10" ht="21" customHeight="1">
      <c r="A28" s="1188"/>
      <c r="B28" s="1189"/>
      <c r="C28" s="1189"/>
      <c r="D28" s="1189"/>
      <c r="E28" s="1189"/>
      <c r="F28" s="1189"/>
      <c r="G28" s="1189"/>
      <c r="H28" s="1189"/>
      <c r="I28" s="1189"/>
      <c r="J28" s="1190"/>
    </row>
    <row r="29" spans="1:10" ht="21" customHeight="1">
      <c r="A29" s="1188"/>
      <c r="B29" s="1189"/>
      <c r="C29" s="1189"/>
      <c r="D29" s="1189"/>
      <c r="E29" s="1189"/>
      <c r="F29" s="1189"/>
      <c r="G29" s="1189"/>
      <c r="H29" s="1189"/>
      <c r="I29" s="1189"/>
      <c r="J29" s="1190"/>
    </row>
    <row r="30" spans="1:10" ht="21" customHeight="1">
      <c r="A30" s="1188"/>
      <c r="B30" s="1189"/>
      <c r="C30" s="1189"/>
      <c r="D30" s="1189"/>
      <c r="E30" s="1189"/>
      <c r="F30" s="1189"/>
      <c r="G30" s="1189"/>
      <c r="H30" s="1189"/>
      <c r="I30" s="1189"/>
      <c r="J30" s="1190"/>
    </row>
    <row r="31" spans="1:10" ht="21" customHeight="1">
      <c r="A31" s="1188"/>
      <c r="B31" s="1189"/>
      <c r="C31" s="1189"/>
      <c r="D31" s="1189"/>
      <c r="E31" s="1189"/>
      <c r="F31" s="1189"/>
      <c r="G31" s="1189"/>
      <c r="H31" s="1189"/>
      <c r="I31" s="1189"/>
      <c r="J31" s="1190"/>
    </row>
    <row r="32" spans="1:10" ht="21" customHeight="1">
      <c r="A32" s="1188"/>
      <c r="B32" s="1189"/>
      <c r="C32" s="1189"/>
      <c r="D32" s="1189"/>
      <c r="E32" s="1189"/>
      <c r="F32" s="1189"/>
      <c r="G32" s="1189"/>
      <c r="H32" s="1189"/>
      <c r="I32" s="1189"/>
      <c r="J32" s="1190"/>
    </row>
    <row r="33" spans="1:10" ht="21" customHeight="1">
      <c r="A33" s="1188"/>
      <c r="B33" s="1189"/>
      <c r="C33" s="1189"/>
      <c r="D33" s="1189"/>
      <c r="E33" s="1189"/>
      <c r="F33" s="1189"/>
      <c r="G33" s="1189"/>
      <c r="H33" s="1189"/>
      <c r="I33" s="1189"/>
      <c r="J33" s="1190"/>
    </row>
    <row r="34" spans="1:10" ht="21" customHeight="1">
      <c r="A34" s="1191"/>
      <c r="B34" s="1192"/>
      <c r="C34" s="1192"/>
      <c r="D34" s="1192"/>
      <c r="E34" s="1192"/>
      <c r="F34" s="1192"/>
      <c r="G34" s="1192"/>
      <c r="H34" s="1192"/>
      <c r="I34" s="1192"/>
      <c r="J34" s="1193"/>
    </row>
    <row r="35" spans="1:10" ht="21" customHeight="1">
      <c r="A35" s="539"/>
      <c r="B35" s="539"/>
      <c r="C35" s="539"/>
      <c r="D35" s="539"/>
      <c r="E35" s="539"/>
      <c r="F35" s="539"/>
      <c r="G35" s="539"/>
      <c r="H35" s="539"/>
      <c r="I35" s="539"/>
      <c r="J35" s="539"/>
    </row>
    <row r="36" spans="1:10" ht="21" customHeight="1">
      <c r="A36" s="547" t="s">
        <v>578</v>
      </c>
      <c r="B36" s="546"/>
      <c r="C36" s="539"/>
      <c r="D36" s="539"/>
      <c r="E36" s="539"/>
      <c r="F36" s="539"/>
      <c r="G36" s="539"/>
      <c r="H36" s="539"/>
      <c r="I36" s="539"/>
      <c r="J36" s="539"/>
    </row>
    <row r="37" spans="1:10" ht="21" customHeight="1">
      <c r="A37" s="547" t="s">
        <v>579</v>
      </c>
      <c r="B37" s="546"/>
      <c r="C37" s="539"/>
      <c r="D37" s="539"/>
      <c r="E37" s="539"/>
      <c r="F37" s="539"/>
      <c r="G37" s="539"/>
      <c r="H37" s="539"/>
      <c r="I37" s="539"/>
      <c r="J37" s="539"/>
    </row>
    <row r="38" spans="1:10" ht="21" customHeight="1">
      <c r="A38" s="1184" t="s">
        <v>405</v>
      </c>
      <c r="B38" s="1184"/>
      <c r="C38" s="1184"/>
      <c r="D38" s="1184"/>
      <c r="E38" s="1184"/>
      <c r="F38" s="1184"/>
      <c r="G38" s="1184"/>
      <c r="H38" s="1184"/>
      <c r="I38" s="1184"/>
      <c r="J38" s="1184"/>
    </row>
    <row r="39" spans="1:10" ht="21" customHeight="1">
      <c r="A39" s="356"/>
      <c r="B39" s="356"/>
      <c r="C39" s="356"/>
      <c r="D39" s="356"/>
      <c r="E39" s="356"/>
      <c r="F39" s="356"/>
      <c r="G39" s="356"/>
      <c r="H39" s="356"/>
      <c r="I39" s="356"/>
      <c r="J39" s="28" t="str">
        <f>様式7!$F$4</f>
        <v>○○○○○○○○○○○ESCO事業</v>
      </c>
    </row>
    <row r="40" spans="1:10" ht="21" customHeight="1">
      <c r="A40" s="1"/>
      <c r="B40" s="1"/>
      <c r="C40" s="1"/>
      <c r="D40" s="1"/>
      <c r="E40" s="1"/>
      <c r="F40" s="1"/>
      <c r="G40" s="1"/>
      <c r="H40" s="1"/>
      <c r="I40" s="1"/>
      <c r="J40" s="1"/>
    </row>
    <row r="41" spans="1:10" ht="21" customHeight="1">
      <c r="A41" s="1"/>
      <c r="B41" s="1"/>
      <c r="C41" s="1"/>
      <c r="D41" s="1"/>
      <c r="E41" s="1"/>
      <c r="F41" s="1"/>
      <c r="G41" s="1"/>
      <c r="H41" s="1"/>
      <c r="I41" s="1"/>
      <c r="J41" s="1"/>
    </row>
    <row r="42" spans="1:10" ht="21" customHeight="1">
      <c r="A42" s="1"/>
      <c r="B42" s="1"/>
      <c r="C42" s="1"/>
      <c r="D42" s="1"/>
      <c r="E42" s="1"/>
      <c r="F42" s="1"/>
      <c r="G42" s="1"/>
      <c r="H42" s="1"/>
      <c r="I42" s="1"/>
      <c r="J42" s="1"/>
    </row>
    <row r="43" spans="1:10" ht="21" customHeight="1">
      <c r="A43" s="1"/>
      <c r="B43" s="1"/>
      <c r="C43" s="1"/>
      <c r="D43" s="1"/>
      <c r="E43" s="1"/>
      <c r="F43" s="1"/>
      <c r="G43" s="1"/>
      <c r="H43" s="1"/>
      <c r="I43" s="1"/>
      <c r="J43" s="1"/>
    </row>
    <row r="44" spans="1:10" ht="21" customHeight="1">
      <c r="A44" s="1"/>
      <c r="B44" s="1"/>
      <c r="C44" s="1"/>
      <c r="D44" s="1"/>
      <c r="E44" s="1"/>
      <c r="F44" s="1"/>
      <c r="G44" s="1"/>
      <c r="H44" s="1"/>
      <c r="I44" s="1"/>
      <c r="J44" s="1"/>
    </row>
    <row r="45" spans="1:10" ht="21" customHeight="1">
      <c r="A45" s="1"/>
      <c r="B45" s="1"/>
      <c r="C45" s="1"/>
      <c r="D45" s="1"/>
      <c r="E45" s="1"/>
      <c r="F45" s="1"/>
      <c r="G45" s="1"/>
      <c r="H45" s="1"/>
      <c r="I45" s="1"/>
      <c r="J45" s="1"/>
    </row>
    <row r="46" spans="1:10" ht="21" customHeight="1">
      <c r="A46" s="1"/>
      <c r="B46" s="1"/>
      <c r="C46" s="1"/>
      <c r="D46" s="1"/>
      <c r="E46" s="1"/>
      <c r="F46" s="1"/>
      <c r="G46" s="1"/>
      <c r="H46" s="1"/>
      <c r="I46" s="1"/>
      <c r="J46" s="1"/>
    </row>
    <row r="47" spans="1:10" ht="21" customHeight="1">
      <c r="A47" s="1"/>
      <c r="B47" s="1"/>
      <c r="C47" s="1"/>
      <c r="D47" s="1"/>
      <c r="E47" s="1"/>
      <c r="F47" s="1"/>
      <c r="G47" s="1"/>
      <c r="H47" s="1"/>
      <c r="I47" s="1"/>
      <c r="J47" s="1"/>
    </row>
    <row r="48" spans="1:10" ht="21"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 customHeight="1">
      <c r="A50" s="1"/>
      <c r="B50" s="1"/>
      <c r="C50" s="1"/>
      <c r="D50" s="1"/>
      <c r="E50" s="1"/>
      <c r="F50" s="1"/>
      <c r="G50" s="1"/>
      <c r="H50" s="1"/>
      <c r="I50" s="1"/>
      <c r="J50" s="1"/>
    </row>
    <row r="51" spans="1:10" ht="21" customHeight="1">
      <c r="A51" s="1"/>
      <c r="B51" s="1"/>
      <c r="C51" s="1"/>
      <c r="D51" s="1"/>
      <c r="E51" s="1"/>
      <c r="F51" s="1"/>
      <c r="G51" s="1"/>
      <c r="H51" s="1"/>
      <c r="I51" s="1"/>
      <c r="J51" s="1"/>
    </row>
    <row r="52" spans="1:10" ht="21" customHeight="1">
      <c r="A52" s="1"/>
      <c r="B52" s="1"/>
      <c r="C52" s="1"/>
      <c r="D52" s="1"/>
      <c r="E52" s="1"/>
      <c r="F52" s="1"/>
      <c r="G52" s="1"/>
      <c r="H52" s="1"/>
      <c r="I52" s="1"/>
      <c r="J52" s="1"/>
    </row>
    <row r="53" spans="1:10" ht="21" customHeight="1">
      <c r="A53" s="1"/>
      <c r="B53" s="1"/>
      <c r="C53" s="1"/>
      <c r="D53" s="1"/>
      <c r="E53" s="1"/>
      <c r="F53" s="1"/>
      <c r="G53" s="1"/>
      <c r="H53" s="1"/>
      <c r="I53" s="1"/>
      <c r="J53" s="1"/>
    </row>
    <row r="54" spans="1:10" ht="21" customHeight="1">
      <c r="A54" s="1"/>
      <c r="B54" s="1"/>
      <c r="C54" s="1"/>
      <c r="D54" s="1"/>
      <c r="E54" s="1"/>
      <c r="F54" s="1"/>
      <c r="G54" s="1"/>
      <c r="H54" s="1"/>
      <c r="I54" s="1"/>
      <c r="J54" s="1"/>
    </row>
    <row r="55" spans="1:10" ht="21" customHeight="1">
      <c r="A55" s="1"/>
      <c r="B55" s="1"/>
      <c r="C55" s="1"/>
      <c r="D55" s="1"/>
      <c r="E55" s="1"/>
      <c r="F55" s="1"/>
      <c r="G55" s="1"/>
      <c r="H55" s="1"/>
      <c r="I55" s="1"/>
      <c r="J55" s="1"/>
    </row>
    <row r="56" spans="1:10" ht="21" customHeight="1">
      <c r="A56" s="1"/>
      <c r="B56" s="1"/>
      <c r="C56" s="1"/>
      <c r="D56" s="1"/>
      <c r="E56" s="1"/>
      <c r="F56" s="1"/>
      <c r="G56" s="1"/>
      <c r="H56" s="1"/>
      <c r="I56" s="1"/>
      <c r="J56" s="1"/>
    </row>
    <row r="57" spans="1:10" ht="21" customHeight="1">
      <c r="A57" s="1"/>
      <c r="B57" s="1"/>
      <c r="C57" s="1"/>
      <c r="D57" s="1"/>
      <c r="E57" s="1"/>
      <c r="F57" s="1"/>
      <c r="G57" s="1"/>
      <c r="H57" s="1"/>
      <c r="I57" s="1"/>
      <c r="J57" s="1"/>
    </row>
  </sheetData>
  <mergeCells count="5">
    <mergeCell ref="A2:J2"/>
    <mergeCell ref="A38:J38"/>
    <mergeCell ref="A4:J12"/>
    <mergeCell ref="A15:J23"/>
    <mergeCell ref="A26:J34"/>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44"/>
  <sheetViews>
    <sheetView view="pageBreakPreview" topLeftCell="A22" zoomScaleNormal="70" zoomScaleSheetLayoutView="100" workbookViewId="0">
      <selection activeCell="J20" sqref="J20:N20"/>
    </sheetView>
  </sheetViews>
  <sheetFormatPr defaultRowHeight="13.5"/>
  <cols>
    <col min="1" max="1" width="1.5" customWidth="1"/>
    <col min="2" max="2" width="23.375" customWidth="1"/>
    <col min="3" max="3" width="2.25" customWidth="1"/>
    <col min="4" max="4" width="13.5" customWidth="1"/>
    <col min="5" max="5" width="4.875" customWidth="1"/>
    <col min="6" max="6" width="11.625" bestFit="1" customWidth="1"/>
    <col min="7" max="7" width="6.625" customWidth="1"/>
    <col min="9" max="9" width="7.875" customWidth="1"/>
    <col min="10" max="10" width="6.625" customWidth="1"/>
    <col min="11" max="11" width="3.125" customWidth="1"/>
    <col min="12" max="12" width="2.375" customWidth="1"/>
    <col min="13" max="13" width="1.25" customWidth="1"/>
  </cols>
  <sheetData>
    <row r="1" spans="1:15" ht="16.5" customHeight="1">
      <c r="A1" s="356"/>
      <c r="B1" s="356"/>
      <c r="C1" s="356"/>
      <c r="D1" s="356"/>
      <c r="E1" s="356"/>
      <c r="F1" s="356"/>
      <c r="G1" s="356"/>
      <c r="H1" s="356"/>
      <c r="I1" s="356"/>
      <c r="J1" s="1005" t="s">
        <v>697</v>
      </c>
      <c r="K1" s="1199"/>
      <c r="L1" s="1006"/>
      <c r="M1" s="1"/>
    </row>
    <row r="2" spans="1:15" ht="28.5" customHeight="1">
      <c r="A2" s="1220" t="s">
        <v>81</v>
      </c>
      <c r="B2" s="1220"/>
      <c r="C2" s="1220"/>
      <c r="D2" s="1220"/>
      <c r="E2" s="1220"/>
      <c r="F2" s="1220"/>
      <c r="G2" s="1220"/>
      <c r="H2" s="1220"/>
      <c r="I2" s="1220"/>
      <c r="J2" s="1220"/>
      <c r="K2" s="1220"/>
      <c r="L2" s="1220"/>
      <c r="M2" s="1"/>
    </row>
    <row r="3" spans="1:15" ht="21.75" customHeight="1">
      <c r="A3" s="548" t="s">
        <v>530</v>
      </c>
      <c r="B3" s="517"/>
      <c r="C3" s="517"/>
      <c r="D3" s="517"/>
      <c r="E3" s="517"/>
      <c r="F3" s="517"/>
      <c r="G3" s="517"/>
      <c r="H3" s="517"/>
      <c r="I3" s="517"/>
      <c r="J3" s="517"/>
      <c r="K3" s="517"/>
      <c r="L3" s="517"/>
      <c r="M3" s="1"/>
    </row>
    <row r="4" spans="1:15" s="143" customFormat="1" ht="15" customHeight="1">
      <c r="A4" s="321"/>
      <c r="B4" s="549" t="s">
        <v>747</v>
      </c>
      <c r="C4" s="321"/>
      <c r="D4" s="321"/>
      <c r="E4" s="321"/>
      <c r="F4" s="321"/>
      <c r="G4" s="321"/>
      <c r="H4" s="321"/>
      <c r="I4" s="321"/>
      <c r="J4" s="321"/>
      <c r="K4" s="321"/>
      <c r="L4" s="321"/>
      <c r="M4" s="144"/>
    </row>
    <row r="5" spans="1:15" s="143" customFormat="1" ht="15" customHeight="1">
      <c r="A5" s="321"/>
      <c r="B5" s="549" t="s">
        <v>515</v>
      </c>
      <c r="C5" s="321"/>
      <c r="D5" s="321"/>
      <c r="E5" s="321"/>
      <c r="F5" s="321"/>
      <c r="G5" s="321"/>
      <c r="H5" s="321"/>
      <c r="I5" s="321"/>
      <c r="J5" s="321"/>
      <c r="K5" s="321"/>
      <c r="L5" s="321"/>
      <c r="M5" s="144"/>
    </row>
    <row r="6" spans="1:15" s="143" customFormat="1" ht="15.75" customHeight="1">
      <c r="A6" s="321"/>
      <c r="B6" s="549" t="s">
        <v>516</v>
      </c>
      <c r="C6" s="321"/>
      <c r="D6" s="321"/>
      <c r="E6" s="321"/>
      <c r="F6" s="321"/>
      <c r="G6" s="321"/>
      <c r="H6" s="321"/>
      <c r="I6" s="321"/>
      <c r="J6" s="321"/>
      <c r="K6" s="321"/>
      <c r="L6" s="321"/>
      <c r="M6" s="144"/>
    </row>
    <row r="7" spans="1:15" s="143" customFormat="1" ht="6" customHeight="1">
      <c r="A7" s="321"/>
      <c r="B7" s="549"/>
      <c r="C7" s="321"/>
      <c r="D7" s="321"/>
      <c r="E7" s="321"/>
      <c r="F7" s="321"/>
      <c r="G7" s="321"/>
      <c r="H7" s="321"/>
      <c r="I7" s="321"/>
      <c r="J7" s="321"/>
      <c r="K7" s="321"/>
      <c r="L7" s="321"/>
      <c r="M7" s="144"/>
    </row>
    <row r="8" spans="1:15" ht="22.5" customHeight="1">
      <c r="A8" s="517"/>
      <c r="B8" s="550" t="s">
        <v>517</v>
      </c>
      <c r="C8" s="1221"/>
      <c r="D8" s="1222"/>
      <c r="E8" s="1222"/>
      <c r="F8" s="1222"/>
      <c r="G8" s="1222"/>
      <c r="H8" s="1222"/>
      <c r="I8" s="1222"/>
      <c r="J8" s="1222"/>
      <c r="K8" s="1222"/>
      <c r="L8" s="1223"/>
      <c r="M8" s="1"/>
    </row>
    <row r="9" spans="1:15" ht="21.75" customHeight="1">
      <c r="A9" s="517"/>
      <c r="B9" s="551" t="s">
        <v>540</v>
      </c>
      <c r="C9" s="1224" t="s">
        <v>548</v>
      </c>
      <c r="D9" s="1224"/>
      <c r="E9" s="1224"/>
      <c r="F9" s="1224"/>
      <c r="G9" s="1224"/>
      <c r="H9" s="1224"/>
      <c r="I9" s="1224"/>
      <c r="J9" s="1224"/>
      <c r="K9" s="1224"/>
      <c r="L9" s="1224"/>
      <c r="M9" s="1"/>
    </row>
    <row r="10" spans="1:15" ht="22.5" customHeight="1">
      <c r="A10" s="517"/>
      <c r="B10" s="552" t="s">
        <v>547</v>
      </c>
      <c r="C10" s="553"/>
      <c r="D10" s="553"/>
      <c r="E10" s="553"/>
      <c r="F10" s="553"/>
      <c r="G10" s="553"/>
      <c r="H10" s="553"/>
      <c r="I10" s="553"/>
      <c r="J10" s="553"/>
      <c r="K10" s="553"/>
      <c r="L10" s="553"/>
      <c r="M10" s="1"/>
    </row>
    <row r="11" spans="1:15" ht="21" customHeight="1">
      <c r="A11" s="517"/>
      <c r="B11" s="550" t="s">
        <v>541</v>
      </c>
      <c r="C11" s="1215"/>
      <c r="D11" s="1216"/>
      <c r="E11" s="1216"/>
      <c r="F11" s="1216"/>
      <c r="G11" s="1216"/>
      <c r="H11" s="1216"/>
      <c r="I11" s="1216"/>
      <c r="J11" s="1216"/>
      <c r="K11" s="1216"/>
      <c r="L11" s="1217"/>
      <c r="M11" s="1"/>
    </row>
    <row r="12" spans="1:15" ht="21" customHeight="1">
      <c r="A12" s="517"/>
      <c r="B12" s="551" t="s">
        <v>542</v>
      </c>
      <c r="C12" s="1221"/>
      <c r="D12" s="1222"/>
      <c r="E12" s="1222"/>
      <c r="F12" s="1222"/>
      <c r="G12" s="1222"/>
      <c r="H12" s="1222"/>
      <c r="I12" s="1222"/>
      <c r="J12" s="1222"/>
      <c r="K12" s="1222"/>
      <c r="L12" s="1223"/>
      <c r="M12" s="1"/>
    </row>
    <row r="13" spans="1:15" ht="25.5" customHeight="1">
      <c r="A13" s="517"/>
      <c r="B13" s="551" t="s">
        <v>543</v>
      </c>
      <c r="C13" s="554"/>
      <c r="D13" s="555"/>
      <c r="E13" s="555"/>
      <c r="F13" s="555"/>
      <c r="G13" s="555"/>
      <c r="H13" s="1225" t="s">
        <v>590</v>
      </c>
      <c r="I13" s="1225"/>
      <c r="J13" s="1225"/>
      <c r="K13" s="1225"/>
      <c r="L13" s="1226"/>
      <c r="M13" s="1"/>
    </row>
    <row r="14" spans="1:15" ht="21" customHeight="1">
      <c r="A14" s="517"/>
      <c r="B14" s="551" t="s">
        <v>544</v>
      </c>
      <c r="C14" s="1221"/>
      <c r="D14" s="1222"/>
      <c r="E14" s="1222"/>
      <c r="F14" s="1222"/>
      <c r="G14" s="1222"/>
      <c r="H14" s="1222"/>
      <c r="I14" s="1222"/>
      <c r="J14" s="1222"/>
      <c r="K14" s="1222"/>
      <c r="L14" s="1223"/>
      <c r="M14" s="1"/>
      <c r="O14" s="1"/>
    </row>
    <row r="15" spans="1:15" ht="24.75" customHeight="1">
      <c r="A15" s="517"/>
      <c r="B15" s="551" t="s">
        <v>545</v>
      </c>
      <c r="C15" s="1218"/>
      <c r="D15" s="1219"/>
      <c r="E15" s="556" t="s">
        <v>71</v>
      </c>
      <c r="F15" s="1227"/>
      <c r="G15" s="1228"/>
      <c r="H15" s="1228"/>
      <c r="I15" s="1228"/>
      <c r="J15" s="1228"/>
      <c r="K15" s="1228"/>
      <c r="L15" s="1229"/>
      <c r="M15" s="1"/>
    </row>
    <row r="16" spans="1:15" ht="21" customHeight="1">
      <c r="A16" s="517"/>
      <c r="B16" s="551" t="s">
        <v>546</v>
      </c>
      <c r="C16" s="1215"/>
      <c r="D16" s="1216"/>
      <c r="E16" s="1216"/>
      <c r="F16" s="1216"/>
      <c r="G16" s="1216"/>
      <c r="H16" s="1216"/>
      <c r="I16" s="1216"/>
      <c r="J16" s="1216"/>
      <c r="K16" s="1216"/>
      <c r="L16" s="1217"/>
      <c r="M16" s="1"/>
    </row>
    <row r="17" spans="1:17" ht="21.75" customHeight="1">
      <c r="A17" s="557"/>
      <c r="B17" s="558"/>
      <c r="C17" s="558"/>
      <c r="D17" s="517"/>
      <c r="E17" s="517"/>
      <c r="F17" s="517"/>
      <c r="G17" s="517"/>
      <c r="H17" s="517"/>
      <c r="I17" s="517"/>
      <c r="J17" s="517"/>
      <c r="K17" s="517"/>
      <c r="L17" s="517"/>
      <c r="M17" s="1"/>
      <c r="Q17" s="1"/>
    </row>
    <row r="18" spans="1:17" ht="21" customHeight="1">
      <c r="A18" s="548" t="s">
        <v>526</v>
      </c>
      <c r="B18" s="517"/>
      <c r="C18" s="517"/>
      <c r="D18" s="517"/>
      <c r="E18" s="517"/>
      <c r="F18" s="517"/>
      <c r="G18" s="517"/>
      <c r="H18" s="517"/>
      <c r="I18" s="517"/>
      <c r="J18" s="517"/>
      <c r="K18" s="517"/>
      <c r="L18" s="517"/>
      <c r="M18" s="1"/>
    </row>
    <row r="19" spans="1:17" ht="22.5" customHeight="1">
      <c r="A19" s="1200"/>
      <c r="B19" s="1201"/>
      <c r="C19" s="1201"/>
      <c r="D19" s="1201"/>
      <c r="E19" s="1201"/>
      <c r="F19" s="1201"/>
      <c r="G19" s="1201"/>
      <c r="H19" s="1201"/>
      <c r="I19" s="1201"/>
      <c r="J19" s="1201"/>
      <c r="K19" s="1201"/>
      <c r="L19" s="1202"/>
      <c r="M19" s="1"/>
    </row>
    <row r="20" spans="1:17" ht="21.75" customHeight="1">
      <c r="A20" s="1203"/>
      <c r="B20" s="1204"/>
      <c r="C20" s="1204"/>
      <c r="D20" s="1204"/>
      <c r="E20" s="1204"/>
      <c r="F20" s="1204"/>
      <c r="G20" s="1204"/>
      <c r="H20" s="1204"/>
      <c r="I20" s="1204"/>
      <c r="J20" s="1204"/>
      <c r="K20" s="1204"/>
      <c r="L20" s="1205"/>
      <c r="M20" s="1"/>
    </row>
    <row r="21" spans="1:17" ht="22.5" customHeight="1">
      <c r="A21" s="1203"/>
      <c r="B21" s="1204"/>
      <c r="C21" s="1204"/>
      <c r="D21" s="1204"/>
      <c r="E21" s="1204"/>
      <c r="F21" s="1204"/>
      <c r="G21" s="1204"/>
      <c r="H21" s="1204"/>
      <c r="I21" s="1204"/>
      <c r="J21" s="1204"/>
      <c r="K21" s="1204"/>
      <c r="L21" s="1205"/>
      <c r="M21" s="1"/>
    </row>
    <row r="22" spans="1:17" ht="24" customHeight="1">
      <c r="A22" s="1203"/>
      <c r="B22" s="1204"/>
      <c r="C22" s="1204"/>
      <c r="D22" s="1204"/>
      <c r="E22" s="1204"/>
      <c r="F22" s="1204"/>
      <c r="G22" s="1204"/>
      <c r="H22" s="1204"/>
      <c r="I22" s="1204"/>
      <c r="J22" s="1204"/>
      <c r="K22" s="1204"/>
      <c r="L22" s="1205"/>
      <c r="M22" s="1"/>
    </row>
    <row r="23" spans="1:17" ht="22.5" customHeight="1">
      <c r="A23" s="1203"/>
      <c r="B23" s="1204"/>
      <c r="C23" s="1204"/>
      <c r="D23" s="1204"/>
      <c r="E23" s="1204"/>
      <c r="F23" s="1204"/>
      <c r="G23" s="1204"/>
      <c r="H23" s="1204"/>
      <c r="I23" s="1204"/>
      <c r="J23" s="1204"/>
      <c r="K23" s="1204"/>
      <c r="L23" s="1205"/>
      <c r="M23" s="1"/>
    </row>
    <row r="24" spans="1:17" ht="21" customHeight="1">
      <c r="A24" s="1206"/>
      <c r="B24" s="1207"/>
      <c r="C24" s="1207"/>
      <c r="D24" s="1207"/>
      <c r="E24" s="1207"/>
      <c r="F24" s="1207"/>
      <c r="G24" s="1207"/>
      <c r="H24" s="1207"/>
      <c r="I24" s="1207"/>
      <c r="J24" s="1207"/>
      <c r="K24" s="1207"/>
      <c r="L24" s="1208"/>
      <c r="M24" s="1"/>
    </row>
    <row r="25" spans="1:17" ht="21" customHeight="1">
      <c r="A25" s="548" t="s">
        <v>527</v>
      </c>
      <c r="B25" s="517"/>
      <c r="C25" s="517"/>
      <c r="D25" s="517"/>
      <c r="E25" s="517"/>
      <c r="F25" s="517"/>
      <c r="G25" s="517"/>
      <c r="H25" s="517"/>
      <c r="I25" s="517"/>
      <c r="J25" s="517"/>
      <c r="K25" s="517"/>
      <c r="L25" s="517"/>
      <c r="M25" s="1"/>
    </row>
    <row r="26" spans="1:17" ht="23.25" customHeight="1">
      <c r="A26" s="1194" t="s">
        <v>552</v>
      </c>
      <c r="B26" s="1194"/>
      <c r="C26" s="1195">
        <f>'様式9-2'!E24</f>
        <v>0</v>
      </c>
      <c r="D26" s="1196"/>
      <c r="E26" s="559" t="s">
        <v>529</v>
      </c>
      <c r="F26" s="547"/>
      <c r="G26" s="547"/>
      <c r="H26" s="547"/>
      <c r="I26" s="547"/>
      <c r="J26" s="547"/>
      <c r="K26" s="547"/>
      <c r="L26" s="560"/>
      <c r="M26" s="1"/>
    </row>
    <row r="27" spans="1:17" ht="22.5" customHeight="1">
      <c r="A27" s="1194" t="s">
        <v>553</v>
      </c>
      <c r="B27" s="1194"/>
      <c r="C27" s="1195">
        <f>'様式9-2'!E22</f>
        <v>0</v>
      </c>
      <c r="D27" s="1196"/>
      <c r="E27" s="559" t="s">
        <v>529</v>
      </c>
      <c r="F27" s="547"/>
      <c r="G27" s="547"/>
      <c r="H27" s="547"/>
      <c r="I27" s="547"/>
      <c r="J27" s="547"/>
      <c r="K27" s="547"/>
      <c r="L27" s="560"/>
      <c r="M27" s="1"/>
    </row>
    <row r="28" spans="1:17" ht="21.75" customHeight="1">
      <c r="A28" s="1194" t="s">
        <v>554</v>
      </c>
      <c r="B28" s="1194"/>
      <c r="C28" s="1197">
        <f>'様式9-2'!E25</f>
        <v>0</v>
      </c>
      <c r="D28" s="1197"/>
      <c r="E28" s="1197"/>
      <c r="F28" s="547"/>
      <c r="G28" s="547"/>
      <c r="H28" s="547"/>
      <c r="I28" s="547"/>
      <c r="J28" s="547"/>
      <c r="K28" s="547"/>
      <c r="L28" s="560"/>
      <c r="M28" s="1"/>
    </row>
    <row r="29" spans="1:17" ht="24.75" customHeight="1">
      <c r="A29" s="561" t="s">
        <v>707</v>
      </c>
      <c r="B29" s="561"/>
      <c r="C29" s="547"/>
      <c r="D29" s="547"/>
      <c r="E29" s="547"/>
      <c r="F29" s="547"/>
      <c r="G29" s="547"/>
      <c r="H29" s="547"/>
      <c r="I29" s="547"/>
      <c r="J29" s="547"/>
      <c r="K29" s="547"/>
      <c r="L29" s="560"/>
      <c r="M29" s="1"/>
    </row>
    <row r="30" spans="1:17" ht="24.75" customHeight="1">
      <c r="A30" s="1209"/>
      <c r="B30" s="1210"/>
      <c r="C30" s="1210"/>
      <c r="D30" s="1210"/>
      <c r="E30" s="1210"/>
      <c r="F30" s="1210"/>
      <c r="G30" s="1210"/>
      <c r="H30" s="1210"/>
      <c r="I30" s="1210"/>
      <c r="J30" s="1210"/>
      <c r="K30" s="1210"/>
      <c r="L30" s="1211"/>
      <c r="M30" s="1"/>
    </row>
    <row r="31" spans="1:17" ht="24.75" customHeight="1">
      <c r="A31" s="1212"/>
      <c r="B31" s="1213"/>
      <c r="C31" s="1213"/>
      <c r="D31" s="1213"/>
      <c r="E31" s="1213"/>
      <c r="F31" s="1213"/>
      <c r="G31" s="1213"/>
      <c r="H31" s="1213"/>
      <c r="I31" s="1213"/>
      <c r="J31" s="1213"/>
      <c r="K31" s="1213"/>
      <c r="L31" s="1214"/>
      <c r="M31" s="1"/>
    </row>
    <row r="32" spans="1:17" ht="21" customHeight="1">
      <c r="A32" s="541" t="s">
        <v>528</v>
      </c>
      <c r="B32" s="517"/>
      <c r="C32" s="517"/>
      <c r="D32" s="517"/>
      <c r="E32" s="517"/>
      <c r="F32" s="517"/>
      <c r="G32" s="517"/>
      <c r="H32" s="517"/>
      <c r="I32" s="517"/>
      <c r="J32" s="517"/>
      <c r="K32" s="517"/>
      <c r="L32" s="517"/>
      <c r="M32" s="1"/>
    </row>
    <row r="33" spans="1:13" ht="21.75" customHeight="1">
      <c r="A33" s="1185"/>
      <c r="B33" s="1186"/>
      <c r="C33" s="1186"/>
      <c r="D33" s="1186"/>
      <c r="E33" s="1186"/>
      <c r="F33" s="1186"/>
      <c r="G33" s="1186"/>
      <c r="H33" s="1186"/>
      <c r="I33" s="1186"/>
      <c r="J33" s="1186"/>
      <c r="K33" s="1186"/>
      <c r="L33" s="1187"/>
      <c r="M33" s="1"/>
    </row>
    <row r="34" spans="1:13" ht="22.5" customHeight="1">
      <c r="A34" s="1188"/>
      <c r="B34" s="1189"/>
      <c r="C34" s="1189"/>
      <c r="D34" s="1189"/>
      <c r="E34" s="1189"/>
      <c r="F34" s="1189"/>
      <c r="G34" s="1189"/>
      <c r="H34" s="1189"/>
      <c r="I34" s="1189"/>
      <c r="J34" s="1189"/>
      <c r="K34" s="1189"/>
      <c r="L34" s="1190"/>
      <c r="M34" s="1"/>
    </row>
    <row r="35" spans="1:13" ht="23.25" customHeight="1">
      <c r="A35" s="1188"/>
      <c r="B35" s="1189"/>
      <c r="C35" s="1189"/>
      <c r="D35" s="1189"/>
      <c r="E35" s="1189"/>
      <c r="F35" s="1189"/>
      <c r="G35" s="1189"/>
      <c r="H35" s="1189"/>
      <c r="I35" s="1189"/>
      <c r="J35" s="1189"/>
      <c r="K35" s="1189"/>
      <c r="L35" s="1190"/>
      <c r="M35" s="1"/>
    </row>
    <row r="36" spans="1:13" ht="23.25" customHeight="1">
      <c r="A36" s="1188"/>
      <c r="B36" s="1189"/>
      <c r="C36" s="1189"/>
      <c r="D36" s="1189"/>
      <c r="E36" s="1189"/>
      <c r="F36" s="1189"/>
      <c r="G36" s="1189"/>
      <c r="H36" s="1189"/>
      <c r="I36" s="1189"/>
      <c r="J36" s="1189"/>
      <c r="K36" s="1189"/>
      <c r="L36" s="1190"/>
      <c r="M36" s="1"/>
    </row>
    <row r="37" spans="1:13" ht="23.25" customHeight="1">
      <c r="A37" s="1191"/>
      <c r="B37" s="1192"/>
      <c r="C37" s="1192"/>
      <c r="D37" s="1192"/>
      <c r="E37" s="1192"/>
      <c r="F37" s="1192"/>
      <c r="G37" s="1192"/>
      <c r="H37" s="1192"/>
      <c r="I37" s="1192"/>
      <c r="J37" s="1192"/>
      <c r="K37" s="1192"/>
      <c r="L37" s="1193"/>
      <c r="M37" s="1"/>
    </row>
    <row r="38" spans="1:13" ht="23.25" customHeight="1">
      <c r="A38" s="547" t="s">
        <v>578</v>
      </c>
      <c r="B38" s="546"/>
      <c r="C38" s="539"/>
      <c r="D38" s="539"/>
      <c r="E38" s="539"/>
      <c r="F38" s="539"/>
      <c r="G38" s="539"/>
      <c r="H38" s="539"/>
      <c r="I38" s="539"/>
      <c r="J38" s="539"/>
      <c r="K38" s="539"/>
      <c r="L38" s="539"/>
      <c r="M38" s="1"/>
    </row>
    <row r="39" spans="1:13" ht="23.25" customHeight="1">
      <c r="A39" s="547" t="s">
        <v>579</v>
      </c>
      <c r="B39" s="546"/>
      <c r="C39" s="539"/>
      <c r="D39" s="539"/>
      <c r="E39" s="539"/>
      <c r="F39" s="539"/>
      <c r="G39" s="539"/>
      <c r="H39" s="539"/>
      <c r="I39" s="539"/>
      <c r="J39" s="539"/>
      <c r="K39" s="539"/>
      <c r="L39" s="539"/>
      <c r="M39" s="1"/>
    </row>
    <row r="40" spans="1:13" ht="23.25" customHeight="1">
      <c r="A40" s="1198" t="s">
        <v>406</v>
      </c>
      <c r="B40" s="1198"/>
      <c r="C40" s="1198"/>
      <c r="D40" s="1198"/>
      <c r="E40" s="1198"/>
      <c r="F40" s="1198"/>
      <c r="G40" s="143"/>
      <c r="H40" s="143"/>
      <c r="I40" s="143"/>
      <c r="J40" s="143"/>
      <c r="L40" s="12" t="str">
        <f>様式7!$F$4</f>
        <v>○○○○○○○○○○○ESCO事業</v>
      </c>
      <c r="M40" s="1"/>
    </row>
    <row r="41" spans="1:13" ht="23.25" customHeight="1">
      <c r="A41" s="356"/>
      <c r="B41" s="356"/>
      <c r="C41" s="356"/>
      <c r="D41" s="356"/>
      <c r="E41" s="356"/>
      <c r="F41" s="356"/>
      <c r="G41" s="356"/>
      <c r="H41" s="356"/>
      <c r="I41" s="356"/>
      <c r="J41" s="356"/>
      <c r="K41" s="356"/>
      <c r="M41" s="1"/>
    </row>
    <row r="42" spans="1:13" ht="23.25" customHeight="1">
      <c r="A42" s="356"/>
      <c r="B42" s="356"/>
      <c r="C42" s="356"/>
      <c r="D42" s="356"/>
      <c r="E42" s="356"/>
      <c r="F42" s="356"/>
      <c r="G42" s="356"/>
      <c r="H42" s="356"/>
      <c r="I42" s="356"/>
      <c r="J42" s="356"/>
      <c r="K42" s="356"/>
      <c r="L42" s="356"/>
      <c r="M42" s="1"/>
    </row>
    <row r="43" spans="1:13" ht="23.25" customHeight="1">
      <c r="A43" s="356"/>
      <c r="B43" s="356"/>
      <c r="C43" s="356"/>
      <c r="D43" s="356"/>
      <c r="E43" s="356"/>
      <c r="F43" s="356"/>
      <c r="G43" s="356"/>
      <c r="H43" s="356"/>
      <c r="I43" s="356"/>
      <c r="J43" s="356"/>
      <c r="K43" s="356"/>
      <c r="L43" s="356"/>
      <c r="M43" s="1"/>
    </row>
    <row r="44" spans="1:13" ht="23.25" customHeight="1">
      <c r="A44" s="356"/>
      <c r="B44" s="356"/>
      <c r="C44" s="356"/>
      <c r="D44" s="356"/>
      <c r="E44" s="356"/>
      <c r="F44" s="356"/>
      <c r="G44" s="356"/>
      <c r="H44" s="356"/>
      <c r="I44" s="356"/>
      <c r="J44" s="356"/>
      <c r="K44" s="356"/>
      <c r="L44" s="356"/>
      <c r="M44" s="1"/>
    </row>
  </sheetData>
  <mergeCells count="21">
    <mergeCell ref="J1:L1"/>
    <mergeCell ref="A19:L24"/>
    <mergeCell ref="A33:L37"/>
    <mergeCell ref="A30:L31"/>
    <mergeCell ref="A26:B26"/>
    <mergeCell ref="C26:D26"/>
    <mergeCell ref="C16:L16"/>
    <mergeCell ref="C15:D15"/>
    <mergeCell ref="A2:L2"/>
    <mergeCell ref="C8:L8"/>
    <mergeCell ref="C9:L9"/>
    <mergeCell ref="C11:L11"/>
    <mergeCell ref="C12:L12"/>
    <mergeCell ref="H13:L13"/>
    <mergeCell ref="C14:L14"/>
    <mergeCell ref="F15:L15"/>
    <mergeCell ref="A27:B27"/>
    <mergeCell ref="C27:D27"/>
    <mergeCell ref="A28:B28"/>
    <mergeCell ref="C28:E28"/>
    <mergeCell ref="A40:F40"/>
  </mergeCells>
  <phoneticPr fontId="3"/>
  <pageMargins left="0.98425196850393704" right="0.59055118110236215" top="0.78740157480314965" bottom="0.78740157480314965" header="0" footer="0"/>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J53"/>
  <sheetViews>
    <sheetView view="pageBreakPreview" topLeftCell="A13" zoomScaleNormal="85" zoomScaleSheetLayoutView="100" workbookViewId="0">
      <selection activeCell="J20" sqref="J20:N20"/>
    </sheetView>
  </sheetViews>
  <sheetFormatPr defaultRowHeight="13.5"/>
  <cols>
    <col min="9" max="9" width="11.375" customWidth="1"/>
    <col min="10" max="10" width="2.625" customWidth="1"/>
  </cols>
  <sheetData>
    <row r="1" spans="1:10" ht="18.75" customHeight="1">
      <c r="A1" s="517"/>
      <c r="B1" s="517"/>
      <c r="C1" s="517"/>
      <c r="D1" s="517"/>
      <c r="E1" s="517"/>
      <c r="F1" s="517"/>
      <c r="G1" s="517"/>
      <c r="H1" s="517"/>
      <c r="I1" s="1230" t="s">
        <v>698</v>
      </c>
      <c r="J1" s="1231"/>
    </row>
    <row r="2" spans="1:10" ht="21" customHeight="1">
      <c r="A2" s="1220" t="s">
        <v>591</v>
      </c>
      <c r="B2" s="1220"/>
      <c r="C2" s="1220"/>
      <c r="D2" s="1220"/>
      <c r="E2" s="1220"/>
      <c r="F2" s="1220"/>
      <c r="G2" s="1220"/>
      <c r="H2" s="1220"/>
      <c r="I2" s="1220"/>
      <c r="J2" s="1220"/>
    </row>
    <row r="3" spans="1:10" ht="21.75" customHeight="1">
      <c r="A3" s="357" t="s">
        <v>696</v>
      </c>
      <c r="B3" s="536"/>
      <c r="C3" s="536"/>
      <c r="D3" s="536"/>
      <c r="E3" s="536"/>
      <c r="F3" s="536"/>
      <c r="G3" s="536"/>
      <c r="H3" s="536"/>
      <c r="I3" s="536"/>
      <c r="J3" s="517"/>
    </row>
    <row r="4" spans="1:10" ht="21.75" customHeight="1">
      <c r="A4" s="1200"/>
      <c r="B4" s="1201"/>
      <c r="C4" s="1201"/>
      <c r="D4" s="1201"/>
      <c r="E4" s="1201"/>
      <c r="F4" s="1201"/>
      <c r="G4" s="1201"/>
      <c r="H4" s="1201"/>
      <c r="I4" s="1201"/>
      <c r="J4" s="1202"/>
    </row>
    <row r="5" spans="1:10" ht="21.75" customHeight="1">
      <c r="A5" s="1203"/>
      <c r="B5" s="1204"/>
      <c r="C5" s="1204"/>
      <c r="D5" s="1204"/>
      <c r="E5" s="1204"/>
      <c r="F5" s="1204"/>
      <c r="G5" s="1204"/>
      <c r="H5" s="1204"/>
      <c r="I5" s="1204"/>
      <c r="J5" s="1205"/>
    </row>
    <row r="6" spans="1:10" ht="21.75" customHeight="1">
      <c r="A6" s="1203"/>
      <c r="B6" s="1204"/>
      <c r="C6" s="1204"/>
      <c r="D6" s="1204"/>
      <c r="E6" s="1204"/>
      <c r="F6" s="1204"/>
      <c r="G6" s="1204"/>
      <c r="H6" s="1204"/>
      <c r="I6" s="1204"/>
      <c r="J6" s="1205"/>
    </row>
    <row r="7" spans="1:10" ht="21" customHeight="1">
      <c r="A7" s="1203"/>
      <c r="B7" s="1204"/>
      <c r="C7" s="1204"/>
      <c r="D7" s="1204"/>
      <c r="E7" s="1204"/>
      <c r="F7" s="1204"/>
      <c r="G7" s="1204"/>
      <c r="H7" s="1204"/>
      <c r="I7" s="1204"/>
      <c r="J7" s="1205"/>
    </row>
    <row r="8" spans="1:10" ht="21.75" customHeight="1">
      <c r="A8" s="1203"/>
      <c r="B8" s="1204"/>
      <c r="C8" s="1204"/>
      <c r="D8" s="1204"/>
      <c r="E8" s="1204"/>
      <c r="F8" s="1204"/>
      <c r="G8" s="1204"/>
      <c r="H8" s="1204"/>
      <c r="I8" s="1204"/>
      <c r="J8" s="1205"/>
    </row>
    <row r="9" spans="1:10" ht="21.75" customHeight="1">
      <c r="A9" s="1203"/>
      <c r="B9" s="1204"/>
      <c r="C9" s="1204"/>
      <c r="D9" s="1204"/>
      <c r="E9" s="1204"/>
      <c r="F9" s="1204"/>
      <c r="G9" s="1204"/>
      <c r="H9" s="1204"/>
      <c r="I9" s="1204"/>
      <c r="J9" s="1205"/>
    </row>
    <row r="10" spans="1:10" ht="21.75" customHeight="1">
      <c r="A10" s="1203"/>
      <c r="B10" s="1204"/>
      <c r="C10" s="1204"/>
      <c r="D10" s="1204"/>
      <c r="E10" s="1204"/>
      <c r="F10" s="1204"/>
      <c r="G10" s="1204"/>
      <c r="H10" s="1204"/>
      <c r="I10" s="1204"/>
      <c r="J10" s="1205"/>
    </row>
    <row r="11" spans="1:10" ht="21" customHeight="1">
      <c r="A11" s="1203"/>
      <c r="B11" s="1204"/>
      <c r="C11" s="1204"/>
      <c r="D11" s="1204"/>
      <c r="E11" s="1204"/>
      <c r="F11" s="1204"/>
      <c r="G11" s="1204"/>
      <c r="H11" s="1204"/>
      <c r="I11" s="1204"/>
      <c r="J11" s="1205"/>
    </row>
    <row r="12" spans="1:10" ht="21.75" customHeight="1">
      <c r="A12" s="1203"/>
      <c r="B12" s="1204"/>
      <c r="C12" s="1204"/>
      <c r="D12" s="1204"/>
      <c r="E12" s="1204"/>
      <c r="F12" s="1204"/>
      <c r="G12" s="1204"/>
      <c r="H12" s="1204"/>
      <c r="I12" s="1204"/>
      <c r="J12" s="1205"/>
    </row>
    <row r="13" spans="1:10" ht="21.75" customHeight="1">
      <c r="A13" s="1203"/>
      <c r="B13" s="1204"/>
      <c r="C13" s="1204"/>
      <c r="D13" s="1204"/>
      <c r="E13" s="1204"/>
      <c r="F13" s="1204"/>
      <c r="G13" s="1204"/>
      <c r="H13" s="1204"/>
      <c r="I13" s="1204"/>
      <c r="J13" s="1205"/>
    </row>
    <row r="14" spans="1:10" ht="21.75" customHeight="1">
      <c r="A14" s="1203"/>
      <c r="B14" s="1204"/>
      <c r="C14" s="1204"/>
      <c r="D14" s="1204"/>
      <c r="E14" s="1204"/>
      <c r="F14" s="1204"/>
      <c r="G14" s="1204"/>
      <c r="H14" s="1204"/>
      <c r="I14" s="1204"/>
      <c r="J14" s="1205"/>
    </row>
    <row r="15" spans="1:10" ht="21" customHeight="1">
      <c r="A15" s="1203"/>
      <c r="B15" s="1204"/>
      <c r="C15" s="1204"/>
      <c r="D15" s="1204"/>
      <c r="E15" s="1204"/>
      <c r="F15" s="1204"/>
      <c r="G15" s="1204"/>
      <c r="H15" s="1204"/>
      <c r="I15" s="1204"/>
      <c r="J15" s="1205"/>
    </row>
    <row r="16" spans="1:10" ht="21.75" customHeight="1">
      <c r="A16" s="1203"/>
      <c r="B16" s="1204"/>
      <c r="C16" s="1204"/>
      <c r="D16" s="1204"/>
      <c r="E16" s="1204"/>
      <c r="F16" s="1204"/>
      <c r="G16" s="1204"/>
      <c r="H16" s="1204"/>
      <c r="I16" s="1204"/>
      <c r="J16" s="1205"/>
    </row>
    <row r="17" spans="1:10" ht="21.75" customHeight="1">
      <c r="A17" s="1203"/>
      <c r="B17" s="1204"/>
      <c r="C17" s="1204"/>
      <c r="D17" s="1204"/>
      <c r="E17" s="1204"/>
      <c r="F17" s="1204"/>
      <c r="G17" s="1204"/>
      <c r="H17" s="1204"/>
      <c r="I17" s="1204"/>
      <c r="J17" s="1205"/>
    </row>
    <row r="18" spans="1:10" ht="21.75" customHeight="1">
      <c r="A18" s="1203"/>
      <c r="B18" s="1204"/>
      <c r="C18" s="1204"/>
      <c r="D18" s="1204"/>
      <c r="E18" s="1204"/>
      <c r="F18" s="1204"/>
      <c r="G18" s="1204"/>
      <c r="H18" s="1204"/>
      <c r="I18" s="1204"/>
      <c r="J18" s="1205"/>
    </row>
    <row r="19" spans="1:10" ht="21" customHeight="1">
      <c r="A19" s="1203"/>
      <c r="B19" s="1204"/>
      <c r="C19" s="1204"/>
      <c r="D19" s="1204"/>
      <c r="E19" s="1204"/>
      <c r="F19" s="1204"/>
      <c r="G19" s="1204"/>
      <c r="H19" s="1204"/>
      <c r="I19" s="1204"/>
      <c r="J19" s="1205"/>
    </row>
    <row r="20" spans="1:10" ht="21.75" customHeight="1">
      <c r="A20" s="1203"/>
      <c r="B20" s="1204"/>
      <c r="C20" s="1204"/>
      <c r="D20" s="1204"/>
      <c r="E20" s="1204"/>
      <c r="F20" s="1204"/>
      <c r="G20" s="1204"/>
      <c r="H20" s="1204"/>
      <c r="I20" s="1204"/>
      <c r="J20" s="1205"/>
    </row>
    <row r="21" spans="1:10" ht="21.75" customHeight="1">
      <c r="A21" s="1203"/>
      <c r="B21" s="1204"/>
      <c r="C21" s="1204"/>
      <c r="D21" s="1204"/>
      <c r="E21" s="1204"/>
      <c r="F21" s="1204"/>
      <c r="G21" s="1204"/>
      <c r="H21" s="1204"/>
      <c r="I21" s="1204"/>
      <c r="J21" s="1205"/>
    </row>
    <row r="22" spans="1:10" ht="21.75" customHeight="1">
      <c r="A22" s="1203"/>
      <c r="B22" s="1204"/>
      <c r="C22" s="1204"/>
      <c r="D22" s="1204"/>
      <c r="E22" s="1204"/>
      <c r="F22" s="1204"/>
      <c r="G22" s="1204"/>
      <c r="H22" s="1204"/>
      <c r="I22" s="1204"/>
      <c r="J22" s="1205"/>
    </row>
    <row r="23" spans="1:10" ht="21" customHeight="1">
      <c r="A23" s="1203"/>
      <c r="B23" s="1204"/>
      <c r="C23" s="1204"/>
      <c r="D23" s="1204"/>
      <c r="E23" s="1204"/>
      <c r="F23" s="1204"/>
      <c r="G23" s="1204"/>
      <c r="H23" s="1204"/>
      <c r="I23" s="1204"/>
      <c r="J23" s="1205"/>
    </row>
    <row r="24" spans="1:10" ht="21.75" customHeight="1">
      <c r="A24" s="1203"/>
      <c r="B24" s="1204"/>
      <c r="C24" s="1204"/>
      <c r="D24" s="1204"/>
      <c r="E24" s="1204"/>
      <c r="F24" s="1204"/>
      <c r="G24" s="1204"/>
      <c r="H24" s="1204"/>
      <c r="I24" s="1204"/>
      <c r="J24" s="1205"/>
    </row>
    <row r="25" spans="1:10" ht="21.75" customHeight="1">
      <c r="A25" s="1203"/>
      <c r="B25" s="1204"/>
      <c r="C25" s="1204"/>
      <c r="D25" s="1204"/>
      <c r="E25" s="1204"/>
      <c r="F25" s="1204"/>
      <c r="G25" s="1204"/>
      <c r="H25" s="1204"/>
      <c r="I25" s="1204"/>
      <c r="J25" s="1205"/>
    </row>
    <row r="26" spans="1:10" ht="21.75" customHeight="1">
      <c r="A26" s="1203"/>
      <c r="B26" s="1204"/>
      <c r="C26" s="1204"/>
      <c r="D26" s="1204"/>
      <c r="E26" s="1204"/>
      <c r="F26" s="1204"/>
      <c r="G26" s="1204"/>
      <c r="H26" s="1204"/>
      <c r="I26" s="1204"/>
      <c r="J26" s="1205"/>
    </row>
    <row r="27" spans="1:10" ht="21" customHeight="1">
      <c r="A27" s="1203"/>
      <c r="B27" s="1204"/>
      <c r="C27" s="1204"/>
      <c r="D27" s="1204"/>
      <c r="E27" s="1204"/>
      <c r="F27" s="1204"/>
      <c r="G27" s="1204"/>
      <c r="H27" s="1204"/>
      <c r="I27" s="1204"/>
      <c r="J27" s="1205"/>
    </row>
    <row r="28" spans="1:10" ht="21.75" customHeight="1">
      <c r="A28" s="1203"/>
      <c r="B28" s="1204"/>
      <c r="C28" s="1204"/>
      <c r="D28" s="1204"/>
      <c r="E28" s="1204"/>
      <c r="F28" s="1204"/>
      <c r="G28" s="1204"/>
      <c r="H28" s="1204"/>
      <c r="I28" s="1204"/>
      <c r="J28" s="1205"/>
    </row>
    <row r="29" spans="1:10" ht="21.75" customHeight="1">
      <c r="A29" s="1203"/>
      <c r="B29" s="1204"/>
      <c r="C29" s="1204"/>
      <c r="D29" s="1204"/>
      <c r="E29" s="1204"/>
      <c r="F29" s="1204"/>
      <c r="G29" s="1204"/>
      <c r="H29" s="1204"/>
      <c r="I29" s="1204"/>
      <c r="J29" s="1205"/>
    </row>
    <row r="30" spans="1:10" ht="21.75" customHeight="1">
      <c r="A30" s="1203"/>
      <c r="B30" s="1204"/>
      <c r="C30" s="1204"/>
      <c r="D30" s="1204"/>
      <c r="E30" s="1204"/>
      <c r="F30" s="1204"/>
      <c r="G30" s="1204"/>
      <c r="H30" s="1204"/>
      <c r="I30" s="1204"/>
      <c r="J30" s="1205"/>
    </row>
    <row r="31" spans="1:10" ht="21.75" customHeight="1">
      <c r="A31" s="1203"/>
      <c r="B31" s="1204"/>
      <c r="C31" s="1204"/>
      <c r="D31" s="1204"/>
      <c r="E31" s="1204"/>
      <c r="F31" s="1204"/>
      <c r="G31" s="1204"/>
      <c r="H31" s="1204"/>
      <c r="I31" s="1204"/>
      <c r="J31" s="1205"/>
    </row>
    <row r="32" spans="1:10" ht="21.75" customHeight="1">
      <c r="A32" s="1203"/>
      <c r="B32" s="1204"/>
      <c r="C32" s="1204"/>
      <c r="D32" s="1204"/>
      <c r="E32" s="1204"/>
      <c r="F32" s="1204"/>
      <c r="G32" s="1204"/>
      <c r="H32" s="1204"/>
      <c r="I32" s="1204"/>
      <c r="J32" s="1205"/>
    </row>
    <row r="33" spans="1:10" ht="21.75" customHeight="1">
      <c r="A33" s="1206"/>
      <c r="B33" s="1207"/>
      <c r="C33" s="1207"/>
      <c r="D33" s="1207"/>
      <c r="E33" s="1207"/>
      <c r="F33" s="1207"/>
      <c r="G33" s="1207"/>
      <c r="H33" s="1207"/>
      <c r="I33" s="1207"/>
      <c r="J33" s="1208"/>
    </row>
    <row r="34" spans="1:10" ht="21.75" customHeight="1">
      <c r="A34" s="547" t="s">
        <v>578</v>
      </c>
      <c r="B34" s="539"/>
      <c r="C34" s="539"/>
      <c r="D34" s="539"/>
      <c r="E34" s="539"/>
      <c r="F34" s="539"/>
      <c r="G34" s="539"/>
      <c r="H34" s="539"/>
      <c r="I34" s="539"/>
      <c r="J34" s="539"/>
    </row>
    <row r="35" spans="1:10" ht="21.75" customHeight="1">
      <c r="A35" s="547" t="s">
        <v>579</v>
      </c>
      <c r="B35" s="539"/>
      <c r="C35" s="539"/>
      <c r="D35" s="539"/>
      <c r="E35" s="539"/>
      <c r="F35" s="539"/>
      <c r="G35" s="539"/>
      <c r="H35" s="539"/>
      <c r="I35" s="539"/>
      <c r="J35" s="539"/>
    </row>
    <row r="36" spans="1:10" ht="21.75" customHeight="1">
      <c r="A36" s="1184" t="s">
        <v>407</v>
      </c>
      <c r="B36" s="1184"/>
      <c r="C36" s="1184"/>
      <c r="D36" s="1184"/>
      <c r="E36" s="1184"/>
      <c r="F36" s="1184"/>
      <c r="G36" s="1184"/>
      <c r="H36" s="1184"/>
      <c r="I36" s="1184"/>
      <c r="J36" s="1184"/>
    </row>
    <row r="37" spans="1:10" ht="21" customHeight="1">
      <c r="A37" s="517"/>
      <c r="B37" s="517"/>
      <c r="C37" s="517"/>
      <c r="D37" s="517"/>
      <c r="E37" s="517"/>
      <c r="F37" s="517"/>
      <c r="G37" s="517"/>
      <c r="H37" s="517"/>
      <c r="I37" s="517"/>
      <c r="J37" s="28" t="str">
        <f>様式7!$F$4</f>
        <v>○○○○○○○○○○○ESCO事業</v>
      </c>
    </row>
    <row r="38" spans="1:10" ht="21.75" customHeight="1">
      <c r="A38" s="356"/>
      <c r="B38" s="356"/>
      <c r="C38" s="356"/>
      <c r="D38" s="356"/>
      <c r="E38" s="356"/>
      <c r="F38" s="356"/>
      <c r="G38" s="356"/>
      <c r="H38" s="356"/>
      <c r="I38" s="356"/>
      <c r="J38" s="356"/>
    </row>
    <row r="39" spans="1:10" ht="21.75" customHeight="1">
      <c r="A39" s="356"/>
      <c r="B39" s="356"/>
      <c r="C39" s="356"/>
      <c r="D39" s="356"/>
      <c r="E39" s="356"/>
      <c r="F39" s="356"/>
      <c r="G39" s="356"/>
      <c r="H39" s="356"/>
      <c r="I39" s="356"/>
      <c r="J39" s="356"/>
    </row>
    <row r="40" spans="1:10" ht="21.75" customHeight="1">
      <c r="A40" s="356"/>
      <c r="B40" s="356"/>
      <c r="C40" s="356"/>
      <c r="D40" s="356"/>
      <c r="E40" s="356"/>
      <c r="F40" s="356"/>
      <c r="G40" s="356"/>
      <c r="H40" s="356"/>
      <c r="I40" s="356"/>
      <c r="J40" s="356"/>
    </row>
    <row r="41" spans="1:10" ht="21" customHeight="1">
      <c r="A41" s="356"/>
      <c r="B41" s="356"/>
      <c r="C41" s="356"/>
      <c r="D41" s="356"/>
      <c r="E41" s="356"/>
      <c r="F41" s="356"/>
      <c r="G41" s="356"/>
      <c r="H41" s="356"/>
      <c r="I41" s="356"/>
      <c r="J41" s="356"/>
    </row>
    <row r="42" spans="1:10" ht="21.75" customHeight="1">
      <c r="A42" s="356"/>
      <c r="B42" s="356"/>
      <c r="C42" s="356"/>
      <c r="D42" s="356"/>
      <c r="E42" s="356"/>
      <c r="F42" s="356"/>
      <c r="G42" s="356"/>
      <c r="H42" s="356"/>
      <c r="I42" s="356"/>
      <c r="J42" s="356"/>
    </row>
    <row r="43" spans="1:10" ht="21.75" customHeight="1">
      <c r="A43" s="356"/>
      <c r="B43" s="356"/>
      <c r="C43" s="356"/>
      <c r="D43" s="356"/>
      <c r="E43" s="356"/>
      <c r="F43" s="356"/>
      <c r="G43" s="356"/>
      <c r="H43" s="356"/>
      <c r="I43" s="356"/>
      <c r="J43" s="356"/>
    </row>
    <row r="44" spans="1:10" ht="21.75" customHeight="1">
      <c r="A44" s="356"/>
      <c r="B44" s="356"/>
      <c r="C44" s="356"/>
      <c r="D44" s="356"/>
      <c r="E44" s="356"/>
      <c r="F44" s="356"/>
      <c r="G44" s="356"/>
      <c r="H44" s="356"/>
      <c r="I44" s="356"/>
      <c r="J44" s="356"/>
    </row>
    <row r="45" spans="1:10" ht="21" customHeight="1">
      <c r="A45" s="356"/>
      <c r="B45" s="356"/>
      <c r="C45" s="356"/>
      <c r="D45" s="356"/>
      <c r="E45" s="356"/>
      <c r="F45" s="356"/>
      <c r="G45" s="356"/>
      <c r="H45" s="356"/>
      <c r="I45" s="356"/>
      <c r="J45" s="356"/>
    </row>
    <row r="46" spans="1:10" ht="21.75" customHeight="1">
      <c r="A46" s="356"/>
      <c r="B46" s="356"/>
      <c r="C46" s="356"/>
      <c r="D46" s="356"/>
      <c r="E46" s="356"/>
      <c r="F46" s="356"/>
      <c r="G46" s="356"/>
      <c r="H46" s="356"/>
      <c r="I46" s="356"/>
      <c r="J46" s="356"/>
    </row>
    <row r="47" spans="1:10" ht="21.75" customHeight="1">
      <c r="A47" s="356"/>
      <c r="B47" s="356"/>
      <c r="C47" s="356"/>
      <c r="D47" s="356"/>
      <c r="E47" s="356"/>
      <c r="F47" s="356"/>
      <c r="G47" s="356"/>
      <c r="H47" s="356"/>
      <c r="I47" s="356"/>
      <c r="J47" s="356"/>
    </row>
    <row r="48" spans="1:10" ht="21.75"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75" customHeight="1">
      <c r="A50" s="1"/>
      <c r="B50" s="1"/>
      <c r="C50" s="1"/>
      <c r="D50" s="1"/>
      <c r="E50" s="1"/>
      <c r="F50" s="1"/>
      <c r="G50" s="1"/>
      <c r="H50" s="1"/>
      <c r="I50" s="1"/>
      <c r="J50" s="1"/>
    </row>
    <row r="51" spans="1:10" ht="21.75" customHeight="1">
      <c r="A51" s="1"/>
      <c r="B51" s="1"/>
      <c r="C51" s="1"/>
      <c r="D51" s="1"/>
      <c r="E51" s="1"/>
      <c r="F51" s="1"/>
      <c r="G51" s="1"/>
      <c r="H51" s="1"/>
      <c r="I51" s="1"/>
      <c r="J51" s="1"/>
    </row>
    <row r="52" spans="1:10" ht="21.75" customHeight="1">
      <c r="A52" s="1"/>
      <c r="B52" s="1"/>
      <c r="C52" s="1"/>
      <c r="D52" s="1"/>
      <c r="E52" s="1"/>
      <c r="F52" s="1"/>
      <c r="G52" s="1"/>
      <c r="H52" s="1"/>
      <c r="I52" s="1"/>
      <c r="J52" s="1"/>
    </row>
    <row r="53" spans="1:10" ht="21" customHeight="1">
      <c r="A53" s="1"/>
      <c r="B53" s="1"/>
      <c r="C53" s="1"/>
      <c r="D53" s="1"/>
      <c r="E53" s="1"/>
      <c r="F53" s="1"/>
      <c r="G53" s="1"/>
      <c r="H53" s="1"/>
      <c r="I53" s="1"/>
      <c r="J53" s="1"/>
    </row>
  </sheetData>
  <mergeCells count="4">
    <mergeCell ref="A2:J2"/>
    <mergeCell ref="A36:J36"/>
    <mergeCell ref="A4:J33"/>
    <mergeCell ref="I1:J1"/>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I54"/>
  <sheetViews>
    <sheetView view="pageBreakPreview" topLeftCell="A28" zoomScaleNormal="85" zoomScaleSheetLayoutView="100" workbookViewId="0">
      <selection activeCell="J20" sqref="J20:N20"/>
    </sheetView>
  </sheetViews>
  <sheetFormatPr defaultRowHeight="13.5"/>
  <cols>
    <col min="9" max="9" width="13.75" customWidth="1"/>
  </cols>
  <sheetData>
    <row r="1" spans="1:9" ht="16.5" customHeight="1">
      <c r="A1" s="517"/>
      <c r="B1" s="517"/>
      <c r="C1" s="517"/>
      <c r="D1" s="517"/>
      <c r="E1" s="517"/>
      <c r="F1" s="517"/>
      <c r="G1" s="517"/>
      <c r="H1" s="517"/>
      <c r="I1" s="562" t="s">
        <v>699</v>
      </c>
    </row>
    <row r="2" spans="1:9" ht="28.5" customHeight="1">
      <c r="A2" s="1220" t="s">
        <v>535</v>
      </c>
      <c r="B2" s="1220"/>
      <c r="C2" s="1220"/>
      <c r="D2" s="1220"/>
      <c r="E2" s="1220"/>
      <c r="F2" s="1220"/>
      <c r="G2" s="1220"/>
      <c r="H2" s="1220"/>
      <c r="I2" s="1220"/>
    </row>
    <row r="3" spans="1:9" ht="21" customHeight="1">
      <c r="A3" s="564" t="s">
        <v>322</v>
      </c>
      <c r="B3" s="536"/>
      <c r="C3" s="536"/>
      <c r="D3" s="536"/>
      <c r="E3" s="536"/>
      <c r="F3" s="536"/>
      <c r="G3" s="536"/>
      <c r="H3" s="536"/>
      <c r="I3" s="536"/>
    </row>
    <row r="4" spans="1:9" ht="21" customHeight="1">
      <c r="A4" s="1200"/>
      <c r="B4" s="1201"/>
      <c r="C4" s="1201"/>
      <c r="D4" s="1201"/>
      <c r="E4" s="1201"/>
      <c r="F4" s="1201"/>
      <c r="G4" s="1201"/>
      <c r="H4" s="1201"/>
      <c r="I4" s="1202"/>
    </row>
    <row r="5" spans="1:9" ht="21" customHeight="1">
      <c r="A5" s="1203"/>
      <c r="B5" s="1204"/>
      <c r="C5" s="1204"/>
      <c r="D5" s="1204"/>
      <c r="E5" s="1204"/>
      <c r="F5" s="1204"/>
      <c r="G5" s="1204"/>
      <c r="H5" s="1204"/>
      <c r="I5" s="1205"/>
    </row>
    <row r="6" spans="1:9" ht="21" customHeight="1">
      <c r="A6" s="1203"/>
      <c r="B6" s="1204"/>
      <c r="C6" s="1204"/>
      <c r="D6" s="1204"/>
      <c r="E6" s="1204"/>
      <c r="F6" s="1204"/>
      <c r="G6" s="1204"/>
      <c r="H6" s="1204"/>
      <c r="I6" s="1205"/>
    </row>
    <row r="7" spans="1:9" ht="21" customHeight="1">
      <c r="A7" s="1203"/>
      <c r="B7" s="1204"/>
      <c r="C7" s="1204"/>
      <c r="D7" s="1204"/>
      <c r="E7" s="1204"/>
      <c r="F7" s="1204"/>
      <c r="G7" s="1204"/>
      <c r="H7" s="1204"/>
      <c r="I7" s="1205"/>
    </row>
    <row r="8" spans="1:9" ht="21" customHeight="1">
      <c r="A8" s="1203"/>
      <c r="B8" s="1204"/>
      <c r="C8" s="1204"/>
      <c r="D8" s="1204"/>
      <c r="E8" s="1204"/>
      <c r="F8" s="1204"/>
      <c r="G8" s="1204"/>
      <c r="H8" s="1204"/>
      <c r="I8" s="1205"/>
    </row>
    <row r="9" spans="1:9" ht="21" customHeight="1">
      <c r="A9" s="1203"/>
      <c r="B9" s="1204"/>
      <c r="C9" s="1204"/>
      <c r="D9" s="1204"/>
      <c r="E9" s="1204"/>
      <c r="F9" s="1204"/>
      <c r="G9" s="1204"/>
      <c r="H9" s="1204"/>
      <c r="I9" s="1205"/>
    </row>
    <row r="10" spans="1:9" ht="21" customHeight="1">
      <c r="A10" s="1203"/>
      <c r="B10" s="1204"/>
      <c r="C10" s="1204"/>
      <c r="D10" s="1204"/>
      <c r="E10" s="1204"/>
      <c r="F10" s="1204"/>
      <c r="G10" s="1204"/>
      <c r="H10" s="1204"/>
      <c r="I10" s="1205"/>
    </row>
    <row r="11" spans="1:9" ht="21" customHeight="1">
      <c r="A11" s="1203"/>
      <c r="B11" s="1204"/>
      <c r="C11" s="1204"/>
      <c r="D11" s="1204"/>
      <c r="E11" s="1204"/>
      <c r="F11" s="1204"/>
      <c r="G11" s="1204"/>
      <c r="H11" s="1204"/>
      <c r="I11" s="1205"/>
    </row>
    <row r="12" spans="1:9" ht="21" customHeight="1">
      <c r="A12" s="1203"/>
      <c r="B12" s="1204"/>
      <c r="C12" s="1204"/>
      <c r="D12" s="1204"/>
      <c r="E12" s="1204"/>
      <c r="F12" s="1204"/>
      <c r="G12" s="1204"/>
      <c r="H12" s="1204"/>
      <c r="I12" s="1205"/>
    </row>
    <row r="13" spans="1:9" ht="21" customHeight="1">
      <c r="A13" s="1203"/>
      <c r="B13" s="1204"/>
      <c r="C13" s="1204"/>
      <c r="D13" s="1204"/>
      <c r="E13" s="1204"/>
      <c r="F13" s="1204"/>
      <c r="G13" s="1204"/>
      <c r="H13" s="1204"/>
      <c r="I13" s="1205"/>
    </row>
    <row r="14" spans="1:9" ht="21" customHeight="1">
      <c r="A14" s="1203"/>
      <c r="B14" s="1204"/>
      <c r="C14" s="1204"/>
      <c r="D14" s="1204"/>
      <c r="E14" s="1204"/>
      <c r="F14" s="1204"/>
      <c r="G14" s="1204"/>
      <c r="H14" s="1204"/>
      <c r="I14" s="1205"/>
    </row>
    <row r="15" spans="1:9" ht="21" customHeight="1">
      <c r="A15" s="1203"/>
      <c r="B15" s="1204"/>
      <c r="C15" s="1204"/>
      <c r="D15" s="1204"/>
      <c r="E15" s="1204"/>
      <c r="F15" s="1204"/>
      <c r="G15" s="1204"/>
      <c r="H15" s="1204"/>
      <c r="I15" s="1205"/>
    </row>
    <row r="16" spans="1:9" ht="21" customHeight="1">
      <c r="A16" s="1203"/>
      <c r="B16" s="1204"/>
      <c r="C16" s="1204"/>
      <c r="D16" s="1204"/>
      <c r="E16" s="1204"/>
      <c r="F16" s="1204"/>
      <c r="G16" s="1204"/>
      <c r="H16" s="1204"/>
      <c r="I16" s="1205"/>
    </row>
    <row r="17" spans="1:9" ht="21" customHeight="1">
      <c r="A17" s="1203"/>
      <c r="B17" s="1204"/>
      <c r="C17" s="1204"/>
      <c r="D17" s="1204"/>
      <c r="E17" s="1204"/>
      <c r="F17" s="1204"/>
      <c r="G17" s="1204"/>
      <c r="H17" s="1204"/>
      <c r="I17" s="1205"/>
    </row>
    <row r="18" spans="1:9" ht="21" customHeight="1">
      <c r="A18" s="1203"/>
      <c r="B18" s="1204"/>
      <c r="C18" s="1204"/>
      <c r="D18" s="1204"/>
      <c r="E18" s="1204"/>
      <c r="F18" s="1204"/>
      <c r="G18" s="1204"/>
      <c r="H18" s="1204"/>
      <c r="I18" s="1205"/>
    </row>
    <row r="19" spans="1:9" ht="21" customHeight="1">
      <c r="A19" s="1203"/>
      <c r="B19" s="1204"/>
      <c r="C19" s="1204"/>
      <c r="D19" s="1204"/>
      <c r="E19" s="1204"/>
      <c r="F19" s="1204"/>
      <c r="G19" s="1204"/>
      <c r="H19" s="1204"/>
      <c r="I19" s="1205"/>
    </row>
    <row r="20" spans="1:9" ht="21" customHeight="1">
      <c r="A20" s="1203"/>
      <c r="B20" s="1204"/>
      <c r="C20" s="1204"/>
      <c r="D20" s="1204"/>
      <c r="E20" s="1204"/>
      <c r="F20" s="1204"/>
      <c r="G20" s="1204"/>
      <c r="H20" s="1204"/>
      <c r="I20" s="1205"/>
    </row>
    <row r="21" spans="1:9" ht="21" customHeight="1">
      <c r="A21" s="1203"/>
      <c r="B21" s="1204"/>
      <c r="C21" s="1204"/>
      <c r="D21" s="1204"/>
      <c r="E21" s="1204"/>
      <c r="F21" s="1204"/>
      <c r="G21" s="1204"/>
      <c r="H21" s="1204"/>
      <c r="I21" s="1205"/>
    </row>
    <row r="22" spans="1:9" ht="21" customHeight="1">
      <c r="A22" s="1203"/>
      <c r="B22" s="1204"/>
      <c r="C22" s="1204"/>
      <c r="D22" s="1204"/>
      <c r="E22" s="1204"/>
      <c r="F22" s="1204"/>
      <c r="G22" s="1204"/>
      <c r="H22" s="1204"/>
      <c r="I22" s="1205"/>
    </row>
    <row r="23" spans="1:9" ht="21" customHeight="1">
      <c r="A23" s="1203"/>
      <c r="B23" s="1204"/>
      <c r="C23" s="1204"/>
      <c r="D23" s="1204"/>
      <c r="E23" s="1204"/>
      <c r="F23" s="1204"/>
      <c r="G23" s="1204"/>
      <c r="H23" s="1204"/>
      <c r="I23" s="1205"/>
    </row>
    <row r="24" spans="1:9" ht="21" customHeight="1">
      <c r="A24" s="1203"/>
      <c r="B24" s="1204"/>
      <c r="C24" s="1204"/>
      <c r="D24" s="1204"/>
      <c r="E24" s="1204"/>
      <c r="F24" s="1204"/>
      <c r="G24" s="1204"/>
      <c r="H24" s="1204"/>
      <c r="I24" s="1205"/>
    </row>
    <row r="25" spans="1:9" ht="21" customHeight="1">
      <c r="A25" s="1203"/>
      <c r="B25" s="1204"/>
      <c r="C25" s="1204"/>
      <c r="D25" s="1204"/>
      <c r="E25" s="1204"/>
      <c r="F25" s="1204"/>
      <c r="G25" s="1204"/>
      <c r="H25" s="1204"/>
      <c r="I25" s="1205"/>
    </row>
    <row r="26" spans="1:9" ht="21" customHeight="1">
      <c r="A26" s="1203"/>
      <c r="B26" s="1204"/>
      <c r="C26" s="1204"/>
      <c r="D26" s="1204"/>
      <c r="E26" s="1204"/>
      <c r="F26" s="1204"/>
      <c r="G26" s="1204"/>
      <c r="H26" s="1204"/>
      <c r="I26" s="1205"/>
    </row>
    <row r="27" spans="1:9" ht="21" customHeight="1">
      <c r="A27" s="1203"/>
      <c r="B27" s="1204"/>
      <c r="C27" s="1204"/>
      <c r="D27" s="1204"/>
      <c r="E27" s="1204"/>
      <c r="F27" s="1204"/>
      <c r="G27" s="1204"/>
      <c r="H27" s="1204"/>
      <c r="I27" s="1205"/>
    </row>
    <row r="28" spans="1:9" ht="21" customHeight="1">
      <c r="A28" s="1203"/>
      <c r="B28" s="1204"/>
      <c r="C28" s="1204"/>
      <c r="D28" s="1204"/>
      <c r="E28" s="1204"/>
      <c r="F28" s="1204"/>
      <c r="G28" s="1204"/>
      <c r="H28" s="1204"/>
      <c r="I28" s="1205"/>
    </row>
    <row r="29" spans="1:9" ht="21" customHeight="1">
      <c r="A29" s="1203"/>
      <c r="B29" s="1204"/>
      <c r="C29" s="1204"/>
      <c r="D29" s="1204"/>
      <c r="E29" s="1204"/>
      <c r="F29" s="1204"/>
      <c r="G29" s="1204"/>
      <c r="H29" s="1204"/>
      <c r="I29" s="1205"/>
    </row>
    <row r="30" spans="1:9" ht="21" customHeight="1">
      <c r="A30" s="1203"/>
      <c r="B30" s="1204"/>
      <c r="C30" s="1204"/>
      <c r="D30" s="1204"/>
      <c r="E30" s="1204"/>
      <c r="F30" s="1204"/>
      <c r="G30" s="1204"/>
      <c r="H30" s="1204"/>
      <c r="I30" s="1205"/>
    </row>
    <row r="31" spans="1:9" ht="21" customHeight="1">
      <c r="A31" s="1203"/>
      <c r="B31" s="1204"/>
      <c r="C31" s="1204"/>
      <c r="D31" s="1204"/>
      <c r="E31" s="1204"/>
      <c r="F31" s="1204"/>
      <c r="G31" s="1204"/>
      <c r="H31" s="1204"/>
      <c r="I31" s="1205"/>
    </row>
    <row r="32" spans="1:9" ht="21" customHeight="1">
      <c r="A32" s="1203"/>
      <c r="B32" s="1204"/>
      <c r="C32" s="1204"/>
      <c r="D32" s="1204"/>
      <c r="E32" s="1204"/>
      <c r="F32" s="1204"/>
      <c r="G32" s="1204"/>
      <c r="H32" s="1204"/>
      <c r="I32" s="1205"/>
    </row>
    <row r="33" spans="1:9" ht="21" customHeight="1">
      <c r="A33" s="1203"/>
      <c r="B33" s="1204"/>
      <c r="C33" s="1204"/>
      <c r="D33" s="1204"/>
      <c r="E33" s="1204"/>
      <c r="F33" s="1204"/>
      <c r="G33" s="1204"/>
      <c r="H33" s="1204"/>
      <c r="I33" s="1205"/>
    </row>
    <row r="34" spans="1:9" ht="21" customHeight="1">
      <c r="A34" s="1206"/>
      <c r="B34" s="1207"/>
      <c r="C34" s="1207"/>
      <c r="D34" s="1207"/>
      <c r="E34" s="1207"/>
      <c r="F34" s="1207"/>
      <c r="G34" s="1207"/>
      <c r="H34" s="1207"/>
      <c r="I34" s="1208"/>
    </row>
    <row r="35" spans="1:9" ht="21" customHeight="1">
      <c r="A35" s="547" t="s">
        <v>578</v>
      </c>
      <c r="B35" s="563"/>
      <c r="C35" s="563"/>
      <c r="D35" s="563"/>
      <c r="E35" s="563"/>
      <c r="F35" s="563"/>
      <c r="G35" s="563"/>
      <c r="H35" s="563"/>
      <c r="I35" s="563"/>
    </row>
    <row r="36" spans="1:9" ht="21" customHeight="1">
      <c r="A36" s="547" t="s">
        <v>579</v>
      </c>
      <c r="B36" s="563"/>
      <c r="C36" s="563"/>
      <c r="D36" s="563"/>
      <c r="E36" s="563"/>
      <c r="F36" s="563"/>
      <c r="G36" s="563"/>
      <c r="H36" s="563"/>
      <c r="I36" s="563"/>
    </row>
    <row r="37" spans="1:9" ht="21" customHeight="1">
      <c r="A37" s="1184" t="s">
        <v>323</v>
      </c>
      <c r="B37" s="1184"/>
      <c r="C37" s="1184"/>
      <c r="D37" s="1184"/>
      <c r="E37" s="1184"/>
      <c r="F37" s="1184"/>
      <c r="G37" s="1184"/>
      <c r="H37" s="1184"/>
      <c r="I37" s="1184"/>
    </row>
    <row r="38" spans="1:9" ht="21" customHeight="1">
      <c r="A38" s="517"/>
      <c r="B38" s="517"/>
      <c r="C38" s="517"/>
      <c r="D38" s="517"/>
      <c r="E38" s="517"/>
      <c r="F38" s="517"/>
      <c r="G38" s="517"/>
      <c r="H38" s="517"/>
      <c r="I38" s="28" t="str">
        <f>様式7!$F$4</f>
        <v>○○○○○○○○○○○ESCO事業</v>
      </c>
    </row>
    <row r="39" spans="1:9" ht="21" customHeight="1">
      <c r="A39" s="356"/>
      <c r="B39" s="356"/>
      <c r="C39" s="356"/>
      <c r="D39" s="356"/>
      <c r="E39" s="356"/>
      <c r="F39" s="356"/>
      <c r="G39" s="356"/>
      <c r="H39" s="356"/>
      <c r="I39" s="356"/>
    </row>
    <row r="40" spans="1:9" ht="21" customHeight="1">
      <c r="A40" s="356"/>
      <c r="B40" s="356"/>
      <c r="C40" s="356"/>
      <c r="D40" s="356"/>
      <c r="E40" s="356"/>
      <c r="F40" s="356"/>
      <c r="G40" s="356"/>
      <c r="H40" s="356"/>
      <c r="I40" s="356"/>
    </row>
    <row r="41" spans="1:9">
      <c r="A41" s="356"/>
      <c r="B41" s="356"/>
      <c r="C41" s="356"/>
      <c r="D41" s="356"/>
      <c r="E41" s="356"/>
      <c r="F41" s="356"/>
      <c r="G41" s="356"/>
      <c r="H41" s="356"/>
      <c r="I41" s="356"/>
    </row>
    <row r="42" spans="1:9">
      <c r="A42" s="356"/>
      <c r="B42" s="356"/>
      <c r="C42" s="356"/>
      <c r="D42" s="356"/>
      <c r="E42" s="356"/>
      <c r="F42" s="356"/>
      <c r="G42" s="356"/>
      <c r="H42" s="356"/>
      <c r="I42" s="356"/>
    </row>
    <row r="43" spans="1:9">
      <c r="A43" s="356"/>
      <c r="B43" s="356"/>
      <c r="C43" s="356"/>
      <c r="D43" s="356"/>
      <c r="E43" s="356"/>
      <c r="F43" s="356"/>
      <c r="G43" s="356"/>
      <c r="H43" s="356"/>
      <c r="I43" s="356"/>
    </row>
    <row r="44" spans="1:9">
      <c r="A44" s="356"/>
      <c r="B44" s="356"/>
      <c r="C44" s="356"/>
      <c r="D44" s="356"/>
      <c r="E44" s="356"/>
      <c r="F44" s="356"/>
      <c r="G44" s="356"/>
      <c r="H44" s="356"/>
      <c r="I44" s="356"/>
    </row>
    <row r="45" spans="1:9">
      <c r="A45" s="356"/>
      <c r="B45" s="356"/>
      <c r="C45" s="356"/>
      <c r="D45" s="356"/>
      <c r="E45" s="356"/>
      <c r="F45" s="356"/>
      <c r="G45" s="356"/>
      <c r="H45" s="356"/>
      <c r="I45" s="356"/>
    </row>
    <row r="46" spans="1:9">
      <c r="A46" s="356"/>
      <c r="B46" s="356"/>
      <c r="C46" s="356"/>
      <c r="D46" s="356"/>
      <c r="E46" s="356"/>
      <c r="F46" s="356"/>
      <c r="G46" s="356"/>
      <c r="H46" s="356"/>
      <c r="I46" s="356"/>
    </row>
    <row r="47" spans="1:9">
      <c r="A47" s="356"/>
      <c r="B47" s="356"/>
      <c r="C47" s="356"/>
      <c r="D47" s="356"/>
      <c r="E47" s="356"/>
      <c r="F47" s="356"/>
      <c r="G47" s="356"/>
      <c r="H47" s="356"/>
      <c r="I47" s="356"/>
    </row>
    <row r="48" spans="1:9">
      <c r="A48" s="356"/>
      <c r="B48" s="356"/>
      <c r="C48" s="356"/>
      <c r="D48" s="356"/>
      <c r="E48" s="356"/>
      <c r="F48" s="356"/>
      <c r="G48" s="356"/>
      <c r="H48" s="356"/>
      <c r="I48" s="356"/>
    </row>
    <row r="49" spans="1:9">
      <c r="A49" s="356"/>
      <c r="B49" s="356"/>
      <c r="C49" s="356"/>
      <c r="D49" s="356"/>
      <c r="E49" s="356"/>
      <c r="F49" s="356"/>
      <c r="G49" s="356"/>
      <c r="H49" s="356"/>
      <c r="I49" s="356"/>
    </row>
    <row r="50" spans="1:9">
      <c r="A50" s="356"/>
      <c r="B50" s="356"/>
      <c r="C50" s="356"/>
      <c r="D50" s="356"/>
      <c r="E50" s="356"/>
      <c r="F50" s="356"/>
      <c r="G50" s="356"/>
      <c r="H50" s="356"/>
      <c r="I50" s="356"/>
    </row>
    <row r="51" spans="1:9">
      <c r="A51" s="356"/>
      <c r="B51" s="356"/>
      <c r="C51" s="356"/>
      <c r="D51" s="356"/>
      <c r="E51" s="356"/>
      <c r="F51" s="356"/>
      <c r="G51" s="356"/>
      <c r="H51" s="356"/>
      <c r="I51" s="356"/>
    </row>
    <row r="52" spans="1:9">
      <c r="A52" s="356"/>
      <c r="B52" s="356"/>
      <c r="C52" s="356"/>
      <c r="D52" s="356"/>
      <c r="E52" s="356"/>
      <c r="F52" s="356"/>
      <c r="G52" s="356"/>
      <c r="H52" s="356"/>
      <c r="I52" s="356"/>
    </row>
    <row r="53" spans="1:9">
      <c r="A53" s="356"/>
      <c r="B53" s="356"/>
      <c r="C53" s="356"/>
      <c r="D53" s="356"/>
      <c r="E53" s="356"/>
      <c r="F53" s="356"/>
      <c r="G53" s="356"/>
      <c r="H53" s="356"/>
      <c r="I53" s="356"/>
    </row>
    <row r="54" spans="1:9">
      <c r="A54" s="356"/>
      <c r="B54" s="356"/>
      <c r="C54" s="356"/>
      <c r="D54" s="356"/>
      <c r="E54" s="356"/>
      <c r="F54" s="356"/>
      <c r="G54" s="356"/>
      <c r="H54" s="356"/>
      <c r="I54" s="356"/>
    </row>
  </sheetData>
  <mergeCells count="3">
    <mergeCell ref="A2:I2"/>
    <mergeCell ref="A37:I37"/>
    <mergeCell ref="A4:I34"/>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0"/>
  <sheetViews>
    <sheetView view="pageBreakPreview" zoomScaleNormal="70" zoomScaleSheetLayoutView="100" workbookViewId="0">
      <selection activeCell="J20" sqref="J20:N20"/>
    </sheetView>
  </sheetViews>
  <sheetFormatPr defaultRowHeight="13.5"/>
  <cols>
    <col min="8" max="8" width="7.5" customWidth="1"/>
    <col min="9" max="9" width="10.625" customWidth="1"/>
    <col min="10" max="10" width="9.5" customWidth="1"/>
  </cols>
  <sheetData>
    <row r="1" spans="1:10" ht="16.5" customHeight="1">
      <c r="A1" s="820"/>
      <c r="B1" s="820"/>
      <c r="C1" s="820"/>
      <c r="D1" s="820"/>
      <c r="E1" s="820"/>
      <c r="F1" s="820"/>
      <c r="G1" s="820"/>
      <c r="H1" s="820"/>
      <c r="I1" s="821" t="s">
        <v>700</v>
      </c>
      <c r="J1" s="356"/>
    </row>
    <row r="2" spans="1:10" ht="22.5" customHeight="1">
      <c r="A2" s="1220" t="s">
        <v>535</v>
      </c>
      <c r="B2" s="1220"/>
      <c r="C2" s="1220"/>
      <c r="D2" s="1220"/>
      <c r="E2" s="1220"/>
      <c r="F2" s="1220"/>
      <c r="G2" s="1220"/>
      <c r="H2" s="1220"/>
      <c r="I2" s="1220"/>
      <c r="J2" s="356"/>
    </row>
    <row r="3" spans="1:10" ht="23.25" customHeight="1">
      <c r="A3" s="565" t="s">
        <v>559</v>
      </c>
      <c r="B3" s="536"/>
      <c r="C3" s="536"/>
      <c r="D3" s="536"/>
      <c r="E3" s="536"/>
      <c r="F3" s="536"/>
      <c r="G3" s="536"/>
      <c r="H3" s="536"/>
      <c r="I3" s="536"/>
      <c r="J3" s="356"/>
    </row>
    <row r="4" spans="1:10" ht="22.5" customHeight="1">
      <c r="A4" s="1185"/>
      <c r="B4" s="1186"/>
      <c r="C4" s="1186"/>
      <c r="D4" s="1186"/>
      <c r="E4" s="1186"/>
      <c r="F4" s="1186"/>
      <c r="G4" s="1186"/>
      <c r="H4" s="1186"/>
      <c r="I4" s="1187"/>
      <c r="J4" s="356"/>
    </row>
    <row r="5" spans="1:10" ht="24" customHeight="1">
      <c r="A5" s="1188"/>
      <c r="B5" s="1189"/>
      <c r="C5" s="1189"/>
      <c r="D5" s="1189"/>
      <c r="E5" s="1189"/>
      <c r="F5" s="1189"/>
      <c r="G5" s="1189"/>
      <c r="H5" s="1189"/>
      <c r="I5" s="1190"/>
      <c r="J5" s="356"/>
    </row>
    <row r="6" spans="1:10" ht="24" customHeight="1">
      <c r="A6" s="1188"/>
      <c r="B6" s="1189"/>
      <c r="C6" s="1189"/>
      <c r="D6" s="1189"/>
      <c r="E6" s="1189"/>
      <c r="F6" s="1189"/>
      <c r="G6" s="1189"/>
      <c r="H6" s="1189"/>
      <c r="I6" s="1190"/>
      <c r="J6" s="356"/>
    </row>
    <row r="7" spans="1:10" ht="22.5" customHeight="1">
      <c r="A7" s="1188"/>
      <c r="B7" s="1189"/>
      <c r="C7" s="1189"/>
      <c r="D7" s="1189"/>
      <c r="E7" s="1189"/>
      <c r="F7" s="1189"/>
      <c r="G7" s="1189"/>
      <c r="H7" s="1189"/>
      <c r="I7" s="1190"/>
      <c r="J7" s="356"/>
    </row>
    <row r="8" spans="1:10" ht="24" customHeight="1">
      <c r="A8" s="1188"/>
      <c r="B8" s="1189"/>
      <c r="C8" s="1189"/>
      <c r="D8" s="1189"/>
      <c r="E8" s="1189"/>
      <c r="F8" s="1189"/>
      <c r="G8" s="1189"/>
      <c r="H8" s="1189"/>
      <c r="I8" s="1190"/>
      <c r="J8" s="356"/>
    </row>
    <row r="9" spans="1:10" ht="24" customHeight="1">
      <c r="A9" s="1188"/>
      <c r="B9" s="1189"/>
      <c r="C9" s="1189"/>
      <c r="D9" s="1189"/>
      <c r="E9" s="1189"/>
      <c r="F9" s="1189"/>
      <c r="G9" s="1189"/>
      <c r="H9" s="1189"/>
      <c r="I9" s="1190"/>
      <c r="J9" s="356"/>
    </row>
    <row r="10" spans="1:10" ht="24" customHeight="1">
      <c r="A10" s="1188"/>
      <c r="B10" s="1189"/>
      <c r="C10" s="1189"/>
      <c r="D10" s="1189"/>
      <c r="E10" s="1189"/>
      <c r="F10" s="1189"/>
      <c r="G10" s="1189"/>
      <c r="H10" s="1189"/>
      <c r="I10" s="1190"/>
      <c r="J10" s="356"/>
    </row>
    <row r="11" spans="1:10" ht="22.5" customHeight="1">
      <c r="A11" s="1191"/>
      <c r="B11" s="1192"/>
      <c r="C11" s="1192"/>
      <c r="D11" s="1192"/>
      <c r="E11" s="1192"/>
      <c r="F11" s="1192"/>
      <c r="G11" s="1192"/>
      <c r="H11" s="1192"/>
      <c r="I11" s="1193"/>
      <c r="J11" s="356"/>
    </row>
    <row r="12" spans="1:10" ht="24" customHeight="1">
      <c r="A12" s="321" t="s">
        <v>556</v>
      </c>
      <c r="B12" s="517"/>
      <c r="C12" s="517"/>
      <c r="D12" s="517"/>
      <c r="E12" s="517"/>
      <c r="F12" s="517"/>
      <c r="G12" s="517"/>
      <c r="H12" s="517"/>
      <c r="I12" s="517"/>
      <c r="J12" s="356"/>
    </row>
    <row r="13" spans="1:10" ht="24" customHeight="1">
      <c r="A13" s="1233"/>
      <c r="B13" s="1234"/>
      <c r="C13" s="1234"/>
      <c r="D13" s="1234"/>
      <c r="E13" s="1234"/>
      <c r="F13" s="1234"/>
      <c r="G13" s="1234"/>
      <c r="H13" s="1234"/>
      <c r="I13" s="1235"/>
      <c r="J13" s="356"/>
    </row>
    <row r="14" spans="1:10" ht="22.5" customHeight="1">
      <c r="A14" s="1236"/>
      <c r="B14" s="1237"/>
      <c r="C14" s="1237"/>
      <c r="D14" s="1237"/>
      <c r="E14" s="1237"/>
      <c r="F14" s="1237"/>
      <c r="G14" s="1237"/>
      <c r="H14" s="1237"/>
      <c r="I14" s="1238"/>
      <c r="J14" s="356"/>
    </row>
    <row r="15" spans="1:10" ht="24" customHeight="1">
      <c r="A15" s="1236"/>
      <c r="B15" s="1237"/>
      <c r="C15" s="1237"/>
      <c r="D15" s="1237"/>
      <c r="E15" s="1237"/>
      <c r="F15" s="1237"/>
      <c r="G15" s="1237"/>
      <c r="H15" s="1237"/>
      <c r="I15" s="1238"/>
      <c r="J15" s="356"/>
    </row>
    <row r="16" spans="1:10" ht="24" customHeight="1">
      <c r="A16" s="1236"/>
      <c r="B16" s="1237"/>
      <c r="C16" s="1237"/>
      <c r="D16" s="1237"/>
      <c r="E16" s="1237"/>
      <c r="F16" s="1237"/>
      <c r="G16" s="1237"/>
      <c r="H16" s="1237"/>
      <c r="I16" s="1238"/>
      <c r="J16" s="356"/>
    </row>
    <row r="17" spans="1:10" ht="24" customHeight="1">
      <c r="A17" s="1236"/>
      <c r="B17" s="1237"/>
      <c r="C17" s="1237"/>
      <c r="D17" s="1237"/>
      <c r="E17" s="1237"/>
      <c r="F17" s="1237"/>
      <c r="G17" s="1237"/>
      <c r="H17" s="1237"/>
      <c r="I17" s="1238"/>
      <c r="J17" s="356"/>
    </row>
    <row r="18" spans="1:10" ht="22.5" customHeight="1">
      <c r="A18" s="1236"/>
      <c r="B18" s="1237"/>
      <c r="C18" s="1237"/>
      <c r="D18" s="1237"/>
      <c r="E18" s="1237"/>
      <c r="F18" s="1237"/>
      <c r="G18" s="1237"/>
      <c r="H18" s="1237"/>
      <c r="I18" s="1238"/>
      <c r="J18" s="356"/>
    </row>
    <row r="19" spans="1:10" ht="24" customHeight="1">
      <c r="A19" s="1236"/>
      <c r="B19" s="1237"/>
      <c r="C19" s="1237"/>
      <c r="D19" s="1237"/>
      <c r="E19" s="1237"/>
      <c r="F19" s="1237"/>
      <c r="G19" s="1237"/>
      <c r="H19" s="1237"/>
      <c r="I19" s="1238"/>
      <c r="J19" s="356"/>
    </row>
    <row r="20" spans="1:10" ht="24" customHeight="1">
      <c r="A20" s="1239"/>
      <c r="B20" s="1240"/>
      <c r="C20" s="1240"/>
      <c r="D20" s="1240"/>
      <c r="E20" s="1240"/>
      <c r="F20" s="1240"/>
      <c r="G20" s="1240"/>
      <c r="H20" s="1240"/>
      <c r="I20" s="1241"/>
      <c r="J20" s="356"/>
    </row>
    <row r="21" spans="1:10" ht="24" customHeight="1">
      <c r="A21" s="321" t="s">
        <v>324</v>
      </c>
      <c r="B21" s="517"/>
      <c r="C21" s="517"/>
      <c r="D21" s="517"/>
      <c r="E21" s="517"/>
      <c r="F21" s="517"/>
      <c r="G21" s="517"/>
      <c r="H21" s="517"/>
      <c r="I21" s="517"/>
      <c r="J21" s="356"/>
    </row>
    <row r="22" spans="1:10" ht="26.25" customHeight="1">
      <c r="A22" s="1233"/>
      <c r="B22" s="1234"/>
      <c r="C22" s="1234"/>
      <c r="D22" s="1234"/>
      <c r="E22" s="1234"/>
      <c r="F22" s="1234"/>
      <c r="G22" s="1234"/>
      <c r="H22" s="1234"/>
      <c r="I22" s="1235"/>
      <c r="J22" s="356"/>
    </row>
    <row r="23" spans="1:10" ht="26.25" customHeight="1">
      <c r="A23" s="1236"/>
      <c r="B23" s="1237"/>
      <c r="C23" s="1237"/>
      <c r="D23" s="1237"/>
      <c r="E23" s="1237"/>
      <c r="F23" s="1237"/>
      <c r="G23" s="1237"/>
      <c r="H23" s="1237"/>
      <c r="I23" s="1238"/>
      <c r="J23" s="356"/>
    </row>
    <row r="24" spans="1:10" ht="24" customHeight="1">
      <c r="A24" s="1236"/>
      <c r="B24" s="1237"/>
      <c r="C24" s="1237"/>
      <c r="D24" s="1237"/>
      <c r="E24" s="1237"/>
      <c r="F24" s="1237"/>
      <c r="G24" s="1237"/>
      <c r="H24" s="1237"/>
      <c r="I24" s="1238"/>
      <c r="J24" s="356"/>
    </row>
    <row r="25" spans="1:10" ht="24" customHeight="1">
      <c r="A25" s="1236"/>
      <c r="B25" s="1237"/>
      <c r="C25" s="1237"/>
      <c r="D25" s="1237"/>
      <c r="E25" s="1237"/>
      <c r="F25" s="1237"/>
      <c r="G25" s="1237"/>
      <c r="H25" s="1237"/>
      <c r="I25" s="1238"/>
      <c r="J25" s="356"/>
    </row>
    <row r="26" spans="1:10" ht="22.5" customHeight="1">
      <c r="A26" s="1236"/>
      <c r="B26" s="1237"/>
      <c r="C26" s="1237"/>
      <c r="D26" s="1237"/>
      <c r="E26" s="1237"/>
      <c r="F26" s="1237"/>
      <c r="G26" s="1237"/>
      <c r="H26" s="1237"/>
      <c r="I26" s="1238"/>
      <c r="J26" s="356"/>
    </row>
    <row r="27" spans="1:10" ht="24" customHeight="1">
      <c r="A27" s="1236"/>
      <c r="B27" s="1237"/>
      <c r="C27" s="1237"/>
      <c r="D27" s="1237"/>
      <c r="E27" s="1237"/>
      <c r="F27" s="1237"/>
      <c r="G27" s="1237"/>
      <c r="H27" s="1237"/>
      <c r="I27" s="1238"/>
      <c r="J27" s="356"/>
    </row>
    <row r="28" spans="1:10" ht="24" customHeight="1">
      <c r="A28" s="1236"/>
      <c r="B28" s="1237"/>
      <c r="C28" s="1237"/>
      <c r="D28" s="1237"/>
      <c r="E28" s="1237"/>
      <c r="F28" s="1237"/>
      <c r="G28" s="1237"/>
      <c r="H28" s="1237"/>
      <c r="I28" s="1238"/>
      <c r="J28" s="356"/>
    </row>
    <row r="29" spans="1:10" ht="24" customHeight="1">
      <c r="A29" s="1239"/>
      <c r="B29" s="1240"/>
      <c r="C29" s="1240"/>
      <c r="D29" s="1240"/>
      <c r="E29" s="1240"/>
      <c r="F29" s="1240"/>
      <c r="G29" s="1240"/>
      <c r="H29" s="1240"/>
      <c r="I29" s="1241"/>
      <c r="J29" s="356"/>
    </row>
    <row r="30" spans="1:10" ht="24" customHeight="1">
      <c r="A30" s="547" t="s">
        <v>578</v>
      </c>
      <c r="B30" s="540"/>
      <c r="C30" s="540"/>
      <c r="D30" s="540"/>
      <c r="E30" s="540"/>
      <c r="F30" s="540"/>
      <c r="G30" s="540"/>
      <c r="H30" s="540"/>
      <c r="I30" s="540"/>
      <c r="J30" s="356"/>
    </row>
    <row r="31" spans="1:10" ht="24" customHeight="1">
      <c r="A31" s="547" t="s">
        <v>579</v>
      </c>
      <c r="B31" s="540"/>
      <c r="C31" s="540"/>
      <c r="D31" s="540"/>
      <c r="E31" s="540"/>
      <c r="F31" s="540"/>
      <c r="G31" s="540"/>
      <c r="H31" s="540"/>
      <c r="I31" s="540"/>
      <c r="J31" s="356"/>
    </row>
    <row r="32" spans="1:10" ht="22.5" customHeight="1">
      <c r="A32" s="1232" t="s">
        <v>593</v>
      </c>
      <c r="B32" s="1232"/>
      <c r="C32" s="1232"/>
      <c r="D32" s="1232"/>
      <c r="E32" s="1232"/>
      <c r="F32" s="1232"/>
      <c r="G32" s="1232"/>
      <c r="H32" s="1232"/>
      <c r="I32" s="1232"/>
      <c r="J32" s="356"/>
    </row>
    <row r="33" spans="1:10" ht="24" customHeight="1">
      <c r="A33" s="517"/>
      <c r="B33" s="517"/>
      <c r="C33" s="517"/>
      <c r="D33" s="517"/>
      <c r="E33" s="517"/>
      <c r="F33" s="517"/>
      <c r="G33" s="517"/>
      <c r="H33" s="517"/>
      <c r="I33" s="28" t="str">
        <f>様式7!$F$4</f>
        <v>○○○○○○○○○○○ESCO事業</v>
      </c>
      <c r="J33" s="356"/>
    </row>
    <row r="34" spans="1:10" ht="24" customHeight="1">
      <c r="A34" s="356"/>
      <c r="B34" s="356"/>
      <c r="C34" s="356"/>
      <c r="D34" s="356"/>
      <c r="E34" s="356"/>
      <c r="F34" s="356"/>
      <c r="G34" s="356"/>
      <c r="H34" s="356"/>
      <c r="I34" s="356"/>
      <c r="J34" s="356"/>
    </row>
    <row r="35" spans="1:10" ht="24" customHeight="1">
      <c r="A35" s="356"/>
      <c r="B35" s="356"/>
      <c r="C35" s="356"/>
      <c r="D35" s="356"/>
      <c r="E35" s="356"/>
      <c r="F35" s="356"/>
      <c r="G35" s="356"/>
      <c r="H35" s="356"/>
      <c r="I35" s="356"/>
      <c r="J35" s="356"/>
    </row>
    <row r="36" spans="1:10" ht="21" customHeight="1">
      <c r="A36" s="356"/>
      <c r="B36" s="356"/>
      <c r="C36" s="356"/>
      <c r="D36" s="356"/>
      <c r="E36" s="356"/>
      <c r="F36" s="356"/>
      <c r="G36" s="356"/>
      <c r="H36" s="356"/>
      <c r="I36" s="356"/>
      <c r="J36" s="356"/>
    </row>
    <row r="37" spans="1:10">
      <c r="A37" s="356"/>
      <c r="B37" s="356"/>
      <c r="C37" s="356"/>
      <c r="D37" s="356"/>
      <c r="E37" s="356"/>
      <c r="F37" s="356"/>
      <c r="G37" s="356"/>
      <c r="H37" s="356"/>
      <c r="I37" s="356"/>
      <c r="J37" s="356"/>
    </row>
    <row r="38" spans="1:10">
      <c r="A38" s="1"/>
      <c r="B38" s="1"/>
      <c r="C38" s="1"/>
      <c r="D38" s="1"/>
      <c r="E38" s="1"/>
      <c r="F38" s="1"/>
      <c r="G38" s="1"/>
      <c r="H38" s="1"/>
      <c r="I38" s="28"/>
      <c r="J38" s="1"/>
    </row>
    <row r="39" spans="1:10">
      <c r="A39" s="29"/>
      <c r="B39" s="18"/>
      <c r="C39" s="18"/>
      <c r="D39" s="18"/>
      <c r="E39" s="18"/>
      <c r="F39" s="18"/>
      <c r="G39" s="18"/>
      <c r="H39" s="18"/>
      <c r="I39" s="18"/>
      <c r="J39" s="1"/>
    </row>
    <row r="40" spans="1:10">
      <c r="A40" s="1"/>
      <c r="B40" s="1"/>
      <c r="C40" s="1"/>
      <c r="D40" s="1"/>
      <c r="E40" s="1"/>
      <c r="F40" s="1"/>
      <c r="G40" s="1"/>
      <c r="H40" s="1"/>
      <c r="I40" s="1"/>
      <c r="J40" s="1"/>
    </row>
  </sheetData>
  <mergeCells count="5">
    <mergeCell ref="A32:I32"/>
    <mergeCell ref="A4:I11"/>
    <mergeCell ref="A13:I20"/>
    <mergeCell ref="A22:I29"/>
    <mergeCell ref="A2:I2"/>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8"/>
  <sheetViews>
    <sheetView view="pageBreakPreview" zoomScaleNormal="70" zoomScaleSheetLayoutView="100" workbookViewId="0">
      <selection activeCell="J20" sqref="J20:N20"/>
    </sheetView>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1005" t="s">
        <v>584</v>
      </c>
      <c r="P1" s="1006"/>
      <c r="Q1" s="101"/>
      <c r="R1" s="101"/>
      <c r="S1" s="101"/>
      <c r="T1" s="101"/>
      <c r="U1" s="1011"/>
      <c r="V1" s="1011"/>
      <c r="W1" s="1011"/>
      <c r="X1" s="1011"/>
    </row>
    <row r="2" spans="1:24" ht="20.25" customHeight="1">
      <c r="A2" s="1012"/>
      <c r="B2" s="1012"/>
      <c r="C2" s="1012"/>
      <c r="D2" s="1012"/>
      <c r="E2" s="1012"/>
      <c r="F2" s="1012"/>
      <c r="G2" s="1012"/>
      <c r="H2" s="1012"/>
      <c r="I2" s="1012"/>
      <c r="J2" s="1012"/>
      <c r="K2" s="1012"/>
      <c r="L2" s="1012"/>
      <c r="M2" s="1012"/>
      <c r="N2" s="1012"/>
      <c r="O2" s="1012"/>
      <c r="P2" s="1012"/>
      <c r="Q2" s="1012"/>
      <c r="R2" s="1012"/>
      <c r="S2" s="1012"/>
      <c r="T2" s="1012"/>
      <c r="U2" s="1012"/>
      <c r="V2" s="1012"/>
      <c r="W2" s="1012"/>
      <c r="X2" s="1012"/>
    </row>
    <row r="3" spans="1:24" ht="18" customHeight="1">
      <c r="A3" s="101"/>
      <c r="B3" s="101"/>
      <c r="C3" s="101"/>
      <c r="D3" s="101"/>
      <c r="E3" s="101"/>
      <c r="F3" s="101"/>
      <c r="G3" s="101"/>
      <c r="H3" s="101"/>
      <c r="I3" s="101"/>
      <c r="J3" s="101"/>
      <c r="K3" s="101"/>
      <c r="L3" s="101"/>
      <c r="M3" s="101"/>
      <c r="N3" s="101"/>
      <c r="O3" s="101"/>
      <c r="P3" s="101"/>
      <c r="Q3" s="101"/>
      <c r="R3" s="101"/>
      <c r="S3" s="101"/>
      <c r="T3" s="101"/>
      <c r="U3" s="1011"/>
      <c r="V3" s="1011"/>
      <c r="W3" s="1011"/>
      <c r="X3" s="1011"/>
    </row>
    <row r="4" spans="1:24" ht="20.25" customHeight="1">
      <c r="A4" s="1012"/>
      <c r="B4" s="1012"/>
      <c r="C4" s="1012"/>
      <c r="D4" s="1012"/>
      <c r="E4" s="1012"/>
      <c r="F4" s="1012"/>
      <c r="G4" s="1012"/>
      <c r="H4" s="1012"/>
      <c r="I4" s="1012"/>
      <c r="J4" s="1012"/>
      <c r="K4" s="1012"/>
      <c r="L4" s="1012"/>
      <c r="M4" s="1012"/>
      <c r="N4" s="1012"/>
      <c r="O4" s="1012"/>
      <c r="P4" s="1012"/>
      <c r="Q4" s="1012"/>
      <c r="R4" s="1012"/>
      <c r="S4" s="1012"/>
      <c r="T4" s="1012"/>
      <c r="U4" s="1012"/>
      <c r="V4" s="1012"/>
      <c r="W4" s="1012"/>
      <c r="X4" s="1012"/>
    </row>
    <row r="5" spans="1:24" ht="18" customHeight="1">
      <c r="A5" s="101"/>
      <c r="B5" s="101"/>
      <c r="C5" s="101"/>
      <c r="D5" s="101"/>
      <c r="E5" s="101"/>
      <c r="F5" s="101"/>
      <c r="G5" s="101"/>
      <c r="H5" s="101"/>
      <c r="I5" s="101"/>
      <c r="J5" s="101"/>
      <c r="K5" s="101"/>
      <c r="L5" s="101"/>
      <c r="M5" s="101"/>
      <c r="N5" s="101"/>
      <c r="O5" s="101"/>
      <c r="P5" s="101"/>
      <c r="Q5" s="101"/>
      <c r="R5" s="101"/>
      <c r="S5" s="101"/>
      <c r="T5" s="101"/>
      <c r="U5" s="1011"/>
      <c r="V5" s="1011"/>
      <c r="W5" s="1011"/>
      <c r="X5" s="1011"/>
    </row>
    <row r="6" spans="1:24" ht="20.25" customHeight="1">
      <c r="A6" s="1012"/>
      <c r="B6" s="1012"/>
      <c r="C6" s="1012"/>
      <c r="D6" s="1012"/>
      <c r="E6" s="1012"/>
      <c r="F6" s="1012"/>
      <c r="G6" s="1012"/>
      <c r="H6" s="1012"/>
      <c r="I6" s="1012"/>
      <c r="J6" s="1012"/>
      <c r="K6" s="1012"/>
      <c r="L6" s="1012"/>
      <c r="M6" s="1012"/>
      <c r="N6" s="1012"/>
      <c r="O6" s="1012"/>
      <c r="P6" s="1012"/>
      <c r="Q6" s="1012"/>
      <c r="R6" s="1012"/>
      <c r="S6" s="1012"/>
      <c r="T6" s="1012"/>
      <c r="U6" s="1012"/>
      <c r="V6" s="1012"/>
      <c r="W6" s="1012"/>
      <c r="X6" s="1012"/>
    </row>
    <row r="7" spans="1:24" ht="18" customHeight="1">
      <c r="A7" s="101"/>
      <c r="B7" s="101"/>
      <c r="C7" s="101"/>
      <c r="D7" s="101"/>
      <c r="E7" s="101"/>
      <c r="F7" s="101"/>
      <c r="G7" s="101"/>
      <c r="H7" s="101"/>
      <c r="I7" s="101"/>
      <c r="J7" s="101"/>
      <c r="K7" s="101"/>
      <c r="L7" s="101"/>
      <c r="M7" s="101"/>
      <c r="N7" s="101"/>
      <c r="O7" s="101"/>
      <c r="P7" s="101"/>
      <c r="Q7" s="101"/>
      <c r="R7" s="101"/>
      <c r="S7" s="101"/>
      <c r="T7" s="101"/>
      <c r="U7" s="1011"/>
      <c r="V7" s="1011"/>
      <c r="W7" s="1011"/>
      <c r="X7" s="1011"/>
    </row>
    <row r="8" spans="1:24" ht="20.25" customHeight="1">
      <c r="A8" s="1013"/>
      <c r="B8" s="1013"/>
      <c r="C8" s="1013"/>
      <c r="D8" s="1013"/>
      <c r="E8" s="1013"/>
      <c r="F8" s="1013"/>
      <c r="G8" s="1013"/>
      <c r="H8" s="1013"/>
      <c r="I8" s="1013"/>
      <c r="J8" s="1013"/>
      <c r="K8" s="1013"/>
      <c r="L8" s="1013"/>
      <c r="M8" s="1013"/>
      <c r="N8" s="1013"/>
      <c r="O8" s="1013"/>
      <c r="P8" s="1013"/>
      <c r="Q8" s="673"/>
      <c r="R8" s="673"/>
      <c r="S8" s="673"/>
      <c r="T8" s="673"/>
      <c r="U8" s="673"/>
      <c r="V8" s="673"/>
      <c r="W8" s="673"/>
      <c r="X8" s="673"/>
    </row>
    <row r="9" spans="1:24" ht="18" customHeight="1">
      <c r="A9" s="1013"/>
      <c r="B9" s="1013"/>
      <c r="C9" s="1013"/>
      <c r="D9" s="1013"/>
      <c r="E9" s="1013"/>
      <c r="F9" s="1013"/>
      <c r="G9" s="1013"/>
      <c r="H9" s="1013"/>
      <c r="I9" s="1013"/>
      <c r="J9" s="1013"/>
      <c r="K9" s="1013"/>
      <c r="L9" s="1013"/>
      <c r="M9" s="1013"/>
      <c r="N9" s="1013"/>
      <c r="O9" s="1013"/>
      <c r="P9" s="1013"/>
      <c r="Q9" s="678"/>
      <c r="R9" s="101"/>
      <c r="S9" s="101"/>
      <c r="T9" s="101"/>
      <c r="U9" s="1011"/>
      <c r="V9" s="1011"/>
      <c r="W9" s="1011"/>
      <c r="X9" s="1011"/>
    </row>
    <row r="10" spans="1:24" ht="20.25" customHeight="1">
      <c r="A10" s="1008" t="str">
        <f>様式7!$F$4</f>
        <v>○○○○○○○○○○○ESCO事業</v>
      </c>
      <c r="B10" s="1008"/>
      <c r="C10" s="1008"/>
      <c r="D10" s="1008"/>
      <c r="E10" s="1008"/>
      <c r="F10" s="1008"/>
      <c r="G10" s="1008"/>
      <c r="H10" s="1008"/>
      <c r="I10" s="1008"/>
      <c r="J10" s="1008"/>
      <c r="K10" s="1008"/>
      <c r="L10" s="1008"/>
      <c r="M10" s="1008"/>
      <c r="N10" s="1008"/>
      <c r="O10" s="1008"/>
      <c r="P10" s="1008"/>
      <c r="Q10" s="673"/>
      <c r="R10" s="673"/>
      <c r="S10" s="673"/>
      <c r="T10" s="673"/>
      <c r="U10" s="673"/>
      <c r="V10" s="673"/>
      <c r="W10" s="673"/>
      <c r="X10" s="673"/>
    </row>
    <row r="11" spans="1:24" ht="18" customHeight="1">
      <c r="A11" s="1008" t="s">
        <v>305</v>
      </c>
      <c r="B11" s="1008"/>
      <c r="C11" s="1008"/>
      <c r="D11" s="1008"/>
      <c r="E11" s="1008"/>
      <c r="F11" s="1008"/>
      <c r="G11" s="1008"/>
      <c r="H11" s="1008"/>
      <c r="I11" s="1008"/>
      <c r="J11" s="1008"/>
      <c r="K11" s="1008"/>
      <c r="L11" s="1008"/>
      <c r="M11" s="1008"/>
      <c r="N11" s="1008"/>
      <c r="O11" s="1008"/>
      <c r="P11" s="1008"/>
      <c r="Q11" s="678"/>
      <c r="R11" s="101"/>
      <c r="S11" s="101"/>
      <c r="T11" s="101"/>
      <c r="U11" s="1011"/>
      <c r="V11" s="1011"/>
      <c r="W11" s="1011"/>
      <c r="X11" s="1011"/>
    </row>
    <row r="12" spans="1:24" ht="20.25" customHeight="1">
      <c r="A12" s="1007" t="s">
        <v>562</v>
      </c>
      <c r="B12" s="1008"/>
      <c r="C12" s="1008"/>
      <c r="D12" s="1008"/>
      <c r="E12" s="1008"/>
      <c r="F12" s="1008"/>
      <c r="G12" s="1008"/>
      <c r="H12" s="1008"/>
      <c r="I12" s="1008"/>
      <c r="J12" s="1008"/>
      <c r="K12" s="1008"/>
      <c r="L12" s="1008"/>
      <c r="M12" s="1008"/>
      <c r="N12" s="1008"/>
      <c r="O12" s="1008"/>
      <c r="P12" s="1008"/>
      <c r="Q12" s="679"/>
      <c r="R12" s="679"/>
      <c r="S12" s="679"/>
      <c r="T12" s="679"/>
      <c r="U12" s="679"/>
      <c r="V12" s="679"/>
      <c r="W12" s="679"/>
      <c r="X12" s="679"/>
    </row>
    <row r="13" spans="1:24" ht="18" customHeight="1">
      <c r="A13" s="101"/>
      <c r="B13" s="101"/>
      <c r="C13" s="101"/>
      <c r="D13" s="101"/>
      <c r="E13" s="101"/>
      <c r="F13" s="101"/>
      <c r="G13" s="101"/>
      <c r="H13" s="101"/>
      <c r="I13" s="101"/>
      <c r="J13" s="101"/>
      <c r="K13" s="101"/>
      <c r="L13" s="101"/>
      <c r="M13" s="101"/>
      <c r="N13" s="101"/>
      <c r="O13" s="101"/>
      <c r="P13" s="101"/>
      <c r="Q13" s="101"/>
      <c r="R13" s="101"/>
      <c r="S13" s="101"/>
      <c r="T13" s="101"/>
      <c r="U13" s="680"/>
      <c r="V13" s="680"/>
      <c r="W13" s="680"/>
      <c r="X13" s="680"/>
    </row>
    <row r="14" spans="1:24" ht="20.25" customHeight="1">
      <c r="A14" s="673"/>
      <c r="B14" s="673"/>
      <c r="C14" s="673"/>
      <c r="D14" s="673"/>
      <c r="E14" s="673"/>
      <c r="F14" s="673"/>
      <c r="G14" s="673"/>
      <c r="H14" s="673"/>
      <c r="I14" s="673"/>
      <c r="J14" s="673"/>
      <c r="K14" s="673"/>
      <c r="L14" s="673"/>
      <c r="M14" s="673"/>
      <c r="N14" s="673"/>
      <c r="O14" s="673"/>
      <c r="P14" s="673"/>
      <c r="Q14" s="673"/>
      <c r="R14" s="673"/>
      <c r="S14" s="673"/>
      <c r="T14" s="673"/>
      <c r="U14" s="673"/>
      <c r="V14" s="673"/>
      <c r="W14" s="673"/>
      <c r="X14" s="673"/>
    </row>
    <row r="15" spans="1:24" ht="18" customHeight="1">
      <c r="A15" s="101"/>
      <c r="B15" s="101"/>
      <c r="C15" s="101"/>
      <c r="D15" s="101"/>
      <c r="E15" s="101"/>
      <c r="F15" s="101"/>
      <c r="G15" s="101"/>
      <c r="H15" s="101"/>
      <c r="I15" s="101"/>
      <c r="J15" s="101"/>
      <c r="K15" s="101"/>
      <c r="L15" s="101"/>
      <c r="M15" s="101"/>
      <c r="N15" s="101"/>
      <c r="O15" s="101"/>
      <c r="P15" s="101"/>
      <c r="Q15" s="101"/>
      <c r="R15" s="101"/>
      <c r="S15" s="101"/>
      <c r="T15" s="101"/>
      <c r="U15" s="680"/>
      <c r="V15" s="680"/>
      <c r="W15" s="680"/>
      <c r="X15" s="680"/>
    </row>
    <row r="16" spans="1:24" ht="20.25" customHeight="1">
      <c r="A16" s="673"/>
      <c r="B16" s="673"/>
      <c r="C16" s="673"/>
      <c r="D16" s="673"/>
      <c r="E16" s="673"/>
      <c r="F16" s="673"/>
      <c r="G16" s="673"/>
      <c r="H16" s="673"/>
      <c r="I16" s="673"/>
      <c r="J16" s="673"/>
      <c r="K16" s="673"/>
      <c r="L16" s="673"/>
      <c r="M16" s="673"/>
      <c r="N16" s="673"/>
      <c r="O16" s="673"/>
      <c r="P16" s="673"/>
      <c r="Q16" s="673"/>
      <c r="R16" s="673"/>
      <c r="S16" s="673"/>
      <c r="T16" s="673"/>
      <c r="U16" s="673"/>
      <c r="V16" s="673"/>
      <c r="W16" s="673"/>
      <c r="X16" s="673"/>
    </row>
    <row r="17" spans="1:24" ht="18" customHeight="1">
      <c r="A17" s="101"/>
      <c r="B17" s="101"/>
      <c r="C17" s="101"/>
      <c r="D17" s="101"/>
      <c r="E17" s="101"/>
      <c r="F17" s="101"/>
      <c r="G17" s="101"/>
      <c r="H17" s="101"/>
      <c r="I17" s="101"/>
      <c r="J17" s="101"/>
      <c r="K17" s="101"/>
      <c r="L17" s="101"/>
      <c r="M17" s="101"/>
      <c r="N17" s="101"/>
      <c r="O17" s="101"/>
      <c r="P17" s="101"/>
      <c r="Q17" s="101"/>
      <c r="R17" s="101"/>
      <c r="S17" s="101"/>
      <c r="T17" s="101"/>
      <c r="U17" s="680"/>
      <c r="V17" s="680"/>
      <c r="W17" s="680"/>
      <c r="X17" s="680"/>
    </row>
    <row r="18" spans="1:24" ht="20.25" customHeight="1">
      <c r="A18" s="673"/>
      <c r="B18" s="673"/>
      <c r="C18" s="673"/>
      <c r="D18" s="673"/>
      <c r="E18" s="673"/>
      <c r="F18" s="673"/>
      <c r="G18" s="673"/>
      <c r="H18" s="673"/>
      <c r="I18" s="673"/>
      <c r="J18" s="673"/>
      <c r="K18" s="673"/>
      <c r="L18" s="673"/>
      <c r="M18" s="673"/>
      <c r="N18" s="673"/>
      <c r="O18" s="673"/>
      <c r="P18" s="673"/>
      <c r="Q18" s="673"/>
      <c r="R18" s="673"/>
      <c r="S18" s="673"/>
      <c r="T18" s="673"/>
      <c r="U18" s="673"/>
      <c r="V18" s="673"/>
      <c r="W18" s="673"/>
      <c r="X18" s="673"/>
    </row>
    <row r="19" spans="1:24" ht="18" customHeight="1">
      <c r="A19" s="101"/>
      <c r="B19" s="101"/>
      <c r="C19" s="101"/>
      <c r="D19" s="101"/>
      <c r="E19" s="101"/>
      <c r="F19" s="101"/>
      <c r="G19" s="101"/>
      <c r="H19" s="101"/>
      <c r="I19" s="101"/>
      <c r="J19" s="101"/>
      <c r="K19" s="101"/>
      <c r="L19" s="101"/>
      <c r="M19" s="101"/>
      <c r="N19" s="101"/>
      <c r="O19" s="101"/>
      <c r="P19" s="101"/>
      <c r="Q19" s="101"/>
      <c r="R19" s="101"/>
      <c r="S19" s="101"/>
      <c r="T19" s="101"/>
      <c r="U19" s="680"/>
      <c r="V19" s="680"/>
      <c r="W19" s="680"/>
      <c r="X19" s="680"/>
    </row>
    <row r="20" spans="1:24" ht="20.25" customHeight="1">
      <c r="A20" s="673"/>
      <c r="B20" s="673"/>
      <c r="C20" s="673"/>
      <c r="D20" s="673"/>
      <c r="E20" s="673"/>
      <c r="F20" s="673"/>
      <c r="G20" s="673"/>
      <c r="H20" s="673"/>
      <c r="I20" s="673"/>
      <c r="J20" s="673"/>
      <c r="K20" s="673"/>
      <c r="L20" s="673"/>
      <c r="M20" s="673"/>
      <c r="N20" s="673"/>
      <c r="O20" s="673"/>
      <c r="P20" s="673"/>
      <c r="Q20" s="673"/>
      <c r="R20" s="673"/>
      <c r="S20" s="673"/>
      <c r="T20" s="673"/>
      <c r="U20" s="673"/>
      <c r="V20" s="673"/>
      <c r="W20" s="673"/>
      <c r="X20" s="673"/>
    </row>
    <row r="21" spans="1:24" ht="18" customHeight="1">
      <c r="A21" s="101"/>
      <c r="B21" s="101"/>
      <c r="C21" s="101"/>
      <c r="D21" s="101"/>
      <c r="E21" s="101"/>
      <c r="F21" s="101"/>
      <c r="G21" s="101"/>
      <c r="H21" s="101"/>
      <c r="I21" s="101"/>
      <c r="J21" s="101"/>
      <c r="K21" s="101"/>
      <c r="L21" s="101"/>
      <c r="M21" s="101"/>
      <c r="N21" s="101"/>
      <c r="O21" s="101"/>
      <c r="P21" s="101"/>
      <c r="Q21" s="101"/>
      <c r="R21" s="101"/>
      <c r="S21" s="101"/>
      <c r="T21" s="101"/>
      <c r="U21" s="680"/>
      <c r="V21" s="680"/>
      <c r="W21" s="680"/>
      <c r="X21" s="680"/>
    </row>
    <row r="22" spans="1:24" ht="20.25" customHeight="1">
      <c r="A22" s="673"/>
      <c r="B22" s="673"/>
      <c r="C22" s="673"/>
      <c r="D22" s="673"/>
      <c r="E22" s="673"/>
      <c r="F22" s="673"/>
      <c r="G22" s="673"/>
      <c r="H22" s="673"/>
      <c r="I22" s="673"/>
      <c r="J22" s="673"/>
      <c r="K22" s="673"/>
      <c r="L22" s="673"/>
      <c r="M22" s="673"/>
      <c r="N22" s="673"/>
      <c r="O22" s="673"/>
      <c r="P22" s="673"/>
      <c r="Q22" s="673"/>
      <c r="R22" s="673"/>
      <c r="S22" s="673"/>
      <c r="T22" s="673"/>
      <c r="U22" s="673"/>
      <c r="V22" s="673"/>
      <c r="W22" s="673"/>
      <c r="X22" s="673"/>
    </row>
    <row r="23" spans="1:24" ht="18" customHeight="1">
      <c r="A23" s="101"/>
      <c r="B23" s="101"/>
      <c r="C23" s="101"/>
      <c r="D23" s="101"/>
      <c r="E23" s="101"/>
      <c r="F23" s="101"/>
      <c r="G23" s="101"/>
      <c r="H23" s="101"/>
      <c r="I23" s="101"/>
      <c r="J23" s="101"/>
      <c r="K23" s="101"/>
      <c r="L23" s="101"/>
      <c r="M23" s="101"/>
      <c r="N23" s="101"/>
      <c r="O23" s="101"/>
      <c r="P23" s="101"/>
      <c r="Q23" s="101"/>
      <c r="R23" s="101"/>
      <c r="S23" s="101"/>
      <c r="T23" s="101"/>
      <c r="U23" s="680"/>
      <c r="V23" s="680"/>
      <c r="W23" s="680"/>
      <c r="X23" s="680"/>
    </row>
    <row r="24" spans="1:24" ht="20.25" customHeight="1">
      <c r="A24" s="673"/>
      <c r="B24" s="673"/>
      <c r="C24" s="673"/>
      <c r="D24" s="673"/>
      <c r="E24" s="673"/>
      <c r="F24" s="673"/>
      <c r="G24" s="673"/>
      <c r="H24" s="673"/>
      <c r="I24" s="673"/>
      <c r="J24" s="673"/>
      <c r="K24" s="673"/>
      <c r="L24" s="673"/>
      <c r="M24" s="673"/>
      <c r="N24" s="673"/>
      <c r="O24" s="673"/>
      <c r="P24" s="673"/>
      <c r="Q24" s="673"/>
      <c r="R24" s="673"/>
      <c r="S24" s="673"/>
      <c r="T24" s="673"/>
      <c r="U24" s="673"/>
      <c r="V24" s="673"/>
      <c r="W24" s="673"/>
      <c r="X24" s="673"/>
    </row>
    <row r="25" spans="1:24" ht="18" customHeight="1">
      <c r="A25" s="101"/>
      <c r="B25" s="101"/>
      <c r="C25" s="101"/>
      <c r="D25" s="101"/>
      <c r="E25" s="101"/>
      <c r="F25" s="101"/>
      <c r="G25" s="101"/>
      <c r="H25" s="101"/>
      <c r="I25" s="101"/>
      <c r="J25" s="101"/>
      <c r="K25" s="101"/>
      <c r="L25" s="101"/>
      <c r="M25" s="101"/>
      <c r="N25" s="101"/>
      <c r="O25" s="101"/>
      <c r="P25" s="101"/>
      <c r="Q25" s="101"/>
      <c r="R25" s="101"/>
      <c r="S25" s="101"/>
      <c r="T25" s="101"/>
      <c r="U25" s="680"/>
      <c r="V25" s="680"/>
      <c r="W25" s="680"/>
      <c r="X25" s="680"/>
    </row>
    <row r="26" spans="1:24" ht="20.25" customHeight="1">
      <c r="A26" s="673"/>
      <c r="B26" s="673"/>
      <c r="C26" s="673"/>
      <c r="D26" s="673"/>
      <c r="E26" s="673"/>
      <c r="F26" s="673"/>
      <c r="G26" s="673"/>
      <c r="H26" s="673"/>
      <c r="I26" s="673"/>
      <c r="J26" s="673"/>
      <c r="K26" s="673"/>
      <c r="L26" s="673"/>
      <c r="M26" s="673"/>
      <c r="N26" s="673"/>
      <c r="O26" s="673"/>
      <c r="P26" s="673"/>
      <c r="Q26" s="673"/>
      <c r="R26" s="673"/>
      <c r="S26" s="673"/>
      <c r="T26" s="673"/>
      <c r="U26" s="673"/>
      <c r="V26" s="673"/>
      <c r="W26" s="673"/>
      <c r="X26" s="673"/>
    </row>
    <row r="27" spans="1:24" ht="18" customHeight="1">
      <c r="A27" s="101"/>
      <c r="B27" s="101"/>
      <c r="C27" s="101"/>
      <c r="D27" s="101"/>
      <c r="E27" s="101"/>
      <c r="F27" s="101"/>
      <c r="G27" s="101"/>
      <c r="H27" s="101"/>
      <c r="I27" s="101"/>
      <c r="J27" s="101"/>
      <c r="K27" s="101"/>
      <c r="L27" s="101"/>
      <c r="M27" s="101"/>
      <c r="N27" s="101"/>
      <c r="O27" s="101"/>
      <c r="P27" s="101"/>
      <c r="Q27" s="101"/>
      <c r="R27" s="101"/>
      <c r="S27" s="101"/>
      <c r="T27" s="101"/>
      <c r="U27" s="680"/>
      <c r="V27" s="680"/>
      <c r="W27" s="680"/>
      <c r="X27" s="680"/>
    </row>
    <row r="28" spans="1:24" ht="20.25" customHeight="1">
      <c r="A28" s="673"/>
      <c r="B28" s="673"/>
      <c r="C28" s="673"/>
      <c r="D28" s="673"/>
      <c r="E28" s="673"/>
      <c r="F28" s="673"/>
      <c r="G28" s="673"/>
      <c r="H28" s="673"/>
      <c r="I28" s="673"/>
      <c r="J28" s="673"/>
      <c r="K28" s="673"/>
      <c r="L28" s="673"/>
      <c r="M28" s="673"/>
      <c r="N28" s="673"/>
      <c r="O28" s="673"/>
      <c r="P28" s="673"/>
      <c r="Q28" s="673"/>
      <c r="R28" s="673"/>
      <c r="S28" s="673"/>
      <c r="T28" s="673"/>
      <c r="U28" s="673"/>
      <c r="V28" s="673"/>
      <c r="W28" s="673"/>
      <c r="X28" s="673"/>
    </row>
    <row r="29" spans="1:24" ht="18" customHeight="1">
      <c r="A29" s="101"/>
      <c r="B29" s="101"/>
      <c r="C29" s="101"/>
      <c r="D29" s="101"/>
      <c r="E29" s="101"/>
      <c r="F29" s="101"/>
      <c r="G29" s="101"/>
      <c r="H29" s="101"/>
      <c r="I29" s="101"/>
      <c r="J29" s="101"/>
      <c r="K29" s="101"/>
      <c r="L29" s="101"/>
      <c r="M29" s="101"/>
      <c r="N29" s="101"/>
      <c r="O29" s="101"/>
      <c r="P29" s="101"/>
      <c r="Q29" s="101"/>
      <c r="R29" s="101"/>
      <c r="S29" s="101"/>
      <c r="T29" s="101"/>
      <c r="U29" s="1011"/>
      <c r="V29" s="1011"/>
      <c r="W29" s="1011"/>
      <c r="X29" s="1011"/>
    </row>
    <row r="30" spans="1:24" ht="20.25" customHeight="1">
      <c r="A30" s="673"/>
      <c r="B30" s="673"/>
      <c r="C30" s="673"/>
      <c r="D30" s="673"/>
      <c r="E30" s="673"/>
      <c r="F30" s="673"/>
      <c r="G30" s="673"/>
      <c r="H30" s="673"/>
      <c r="I30" s="673"/>
      <c r="J30" s="673"/>
      <c r="K30" s="673"/>
      <c r="L30" s="673"/>
      <c r="M30" s="673"/>
      <c r="N30" s="673"/>
      <c r="O30" s="673"/>
      <c r="P30" s="673"/>
      <c r="Q30" s="673"/>
      <c r="R30" s="673"/>
      <c r="S30" s="673"/>
      <c r="T30" s="673"/>
      <c r="U30" s="673"/>
      <c r="V30" s="673"/>
      <c r="W30" s="673"/>
      <c r="X30" s="673"/>
    </row>
    <row r="31" spans="1:24" ht="18" customHeight="1">
      <c r="A31" s="101"/>
      <c r="B31" s="101"/>
      <c r="C31" s="101"/>
      <c r="D31" s="101"/>
      <c r="E31" s="101"/>
      <c r="F31" s="101"/>
      <c r="G31" s="101"/>
      <c r="H31" s="101"/>
      <c r="I31" s="101"/>
      <c r="J31" s="101"/>
      <c r="K31" s="101"/>
      <c r="L31" s="101"/>
      <c r="M31" s="101"/>
      <c r="N31" s="101"/>
      <c r="O31" s="101"/>
      <c r="P31" s="101"/>
      <c r="Q31" s="101"/>
      <c r="R31" s="101"/>
      <c r="S31" s="101"/>
      <c r="T31" s="101"/>
      <c r="U31" s="1011"/>
      <c r="V31" s="1011"/>
      <c r="W31" s="1011"/>
      <c r="X31" s="1011"/>
    </row>
    <row r="32" spans="1:24" ht="20.25" customHeight="1">
      <c r="A32" s="673"/>
      <c r="B32" s="673"/>
      <c r="C32" s="673"/>
      <c r="D32" s="673"/>
      <c r="E32" s="673"/>
      <c r="F32" s="673"/>
      <c r="G32" s="673"/>
      <c r="H32" s="673"/>
      <c r="I32" s="673"/>
      <c r="J32" s="673"/>
      <c r="K32" s="673"/>
      <c r="L32" s="673"/>
      <c r="M32" s="673"/>
      <c r="N32" s="673"/>
      <c r="O32" s="673"/>
      <c r="P32" s="673"/>
      <c r="Q32" s="673"/>
      <c r="R32" s="673"/>
      <c r="S32" s="673"/>
      <c r="T32" s="673"/>
      <c r="U32" s="673"/>
      <c r="V32" s="673"/>
      <c r="W32" s="673"/>
      <c r="X32" s="673"/>
    </row>
    <row r="33" spans="1:24" ht="18" customHeight="1">
      <c r="A33" s="101"/>
      <c r="B33" s="678"/>
      <c r="C33" s="678"/>
      <c r="D33" s="678"/>
      <c r="E33" s="678"/>
      <c r="F33" s="677" t="s">
        <v>404</v>
      </c>
      <c r="G33" s="678"/>
      <c r="H33" s="677" t="str">
        <f>様式7!$U$10</f>
        <v>平成　　年　　月　　日</v>
      </c>
      <c r="I33" s="678"/>
      <c r="J33" s="678"/>
      <c r="K33" s="678"/>
      <c r="L33" s="678"/>
      <c r="M33" s="678"/>
      <c r="N33" s="678"/>
      <c r="O33" s="678"/>
      <c r="P33" s="678"/>
      <c r="Q33" s="101"/>
      <c r="R33" s="101"/>
      <c r="S33" s="101"/>
      <c r="T33" s="101"/>
      <c r="U33" s="1011"/>
      <c r="V33" s="1011"/>
      <c r="W33" s="1011"/>
      <c r="X33" s="1011"/>
    </row>
    <row r="34" spans="1:24" ht="20.25" customHeight="1">
      <c r="A34" s="673"/>
      <c r="B34" s="673"/>
      <c r="C34" s="673"/>
      <c r="D34" s="673"/>
      <c r="E34" s="673"/>
      <c r="F34" s="673"/>
      <c r="G34" s="673"/>
      <c r="H34" s="673"/>
      <c r="I34" s="673"/>
      <c r="J34" s="673"/>
      <c r="K34" s="673"/>
      <c r="L34" s="673"/>
      <c r="M34" s="673"/>
      <c r="N34" s="673"/>
      <c r="O34" s="673"/>
      <c r="P34" s="673"/>
      <c r="Q34" s="673"/>
      <c r="R34" s="673"/>
      <c r="S34" s="673"/>
      <c r="T34" s="673"/>
      <c r="U34" s="673"/>
      <c r="V34" s="673"/>
      <c r="W34" s="673"/>
      <c r="X34" s="673"/>
    </row>
    <row r="35" spans="1:24" ht="18" customHeight="1">
      <c r="A35" s="101"/>
      <c r="B35" s="101"/>
      <c r="C35" s="101"/>
      <c r="D35" s="101"/>
      <c r="E35" s="101"/>
      <c r="F35" s="101"/>
      <c r="G35" s="101"/>
      <c r="H35" s="101"/>
      <c r="I35" s="101"/>
      <c r="J35" s="101"/>
      <c r="K35" s="101"/>
      <c r="L35" s="101"/>
      <c r="M35" s="101"/>
      <c r="N35" s="101"/>
      <c r="O35" s="101"/>
      <c r="P35" s="101"/>
      <c r="Q35" s="101"/>
      <c r="R35" s="101"/>
      <c r="S35" s="101"/>
      <c r="T35" s="101"/>
      <c r="U35" s="1011"/>
      <c r="V35" s="1011"/>
      <c r="W35" s="1011"/>
      <c r="X35" s="1011"/>
    </row>
    <row r="36" spans="1:24" ht="20.25" customHeight="1">
      <c r="A36" s="673"/>
      <c r="B36" s="673"/>
      <c r="C36" s="673"/>
      <c r="D36" s="673"/>
      <c r="E36" s="673"/>
      <c r="F36" s="673"/>
      <c r="G36" s="673"/>
      <c r="H36" s="673"/>
      <c r="I36" s="673"/>
      <c r="J36" s="673"/>
      <c r="K36" s="673"/>
      <c r="L36" s="673"/>
      <c r="M36" s="673"/>
      <c r="N36" s="673"/>
      <c r="O36" s="673"/>
      <c r="P36" s="673"/>
      <c r="Q36" s="673"/>
      <c r="R36" s="673"/>
      <c r="S36" s="673"/>
      <c r="T36" s="673"/>
      <c r="U36" s="673"/>
      <c r="V36" s="673"/>
      <c r="W36" s="673"/>
      <c r="X36" s="673"/>
    </row>
    <row r="37" spans="1:24" ht="18" customHeight="1">
      <c r="A37" s="101"/>
      <c r="B37" s="101"/>
      <c r="C37" s="101"/>
      <c r="D37" s="101"/>
      <c r="E37" s="101"/>
      <c r="F37" s="101"/>
      <c r="G37" s="101"/>
      <c r="H37" s="101"/>
      <c r="I37" s="101"/>
      <c r="J37" s="101"/>
      <c r="K37" s="101"/>
      <c r="L37" s="101"/>
      <c r="M37" s="101"/>
      <c r="N37" s="101"/>
      <c r="O37" s="101"/>
      <c r="P37" s="101"/>
      <c r="Q37" s="101"/>
      <c r="R37" s="101"/>
      <c r="S37" s="101"/>
      <c r="T37" s="101"/>
      <c r="U37" s="680"/>
      <c r="V37" s="680"/>
      <c r="W37" s="680"/>
      <c r="X37" s="680"/>
    </row>
    <row r="38" spans="1:24" ht="20.25" customHeight="1">
      <c r="A38" s="673"/>
      <c r="B38" s="673"/>
      <c r="C38" s="673"/>
      <c r="D38" s="673"/>
      <c r="E38" s="673"/>
      <c r="F38" s="673"/>
      <c r="G38" s="673"/>
      <c r="H38" s="673"/>
      <c r="I38" s="673"/>
      <c r="J38" s="673"/>
      <c r="K38" s="673"/>
      <c r="L38" s="673"/>
      <c r="M38" s="673"/>
      <c r="N38" s="673"/>
      <c r="O38" s="673"/>
      <c r="P38" s="673"/>
      <c r="Q38" s="673"/>
      <c r="R38" s="673"/>
      <c r="S38" s="673"/>
      <c r="T38" s="673"/>
      <c r="U38" s="673"/>
      <c r="V38" s="673"/>
      <c r="W38" s="673"/>
      <c r="X38" s="673"/>
    </row>
    <row r="39" spans="1:24" ht="18" customHeight="1">
      <c r="A39" s="101"/>
      <c r="B39" s="101"/>
      <c r="C39" s="101"/>
      <c r="D39" s="101"/>
      <c r="E39" s="101"/>
      <c r="F39" s="101"/>
      <c r="G39" s="101"/>
      <c r="H39" s="101"/>
      <c r="I39" s="101"/>
      <c r="J39" s="101"/>
      <c r="K39" s="101"/>
      <c r="L39" s="101"/>
      <c r="M39" s="101"/>
      <c r="N39" s="101"/>
      <c r="O39" s="101"/>
      <c r="P39" s="101"/>
      <c r="Q39" s="101"/>
      <c r="R39" s="101"/>
      <c r="S39" s="101"/>
      <c r="T39" s="101"/>
      <c r="U39" s="1011"/>
      <c r="V39" s="1011"/>
      <c r="W39" s="1011"/>
      <c r="X39" s="1011"/>
    </row>
    <row r="40" spans="1:24" ht="20.25" customHeight="1">
      <c r="A40" s="673"/>
      <c r="B40" s="673"/>
      <c r="C40" s="673"/>
      <c r="D40" s="673"/>
      <c r="E40" s="673"/>
      <c r="F40" s="673"/>
      <c r="G40" s="673"/>
      <c r="H40" s="673"/>
      <c r="I40" s="673"/>
      <c r="J40" s="673"/>
      <c r="K40" s="673"/>
      <c r="L40" s="673"/>
      <c r="M40" s="673"/>
      <c r="N40" s="673"/>
      <c r="O40" s="673"/>
      <c r="P40" s="673"/>
      <c r="Q40" s="673"/>
      <c r="R40" s="673"/>
      <c r="S40" s="673"/>
      <c r="T40" s="673"/>
      <c r="U40" s="673"/>
      <c r="V40" s="673"/>
      <c r="W40" s="673"/>
      <c r="X40" s="673"/>
    </row>
    <row r="41" spans="1:24" ht="18" customHeight="1">
      <c r="A41" s="101"/>
      <c r="B41" s="101"/>
      <c r="C41" s="101"/>
      <c r="D41" s="101"/>
      <c r="E41" s="101"/>
      <c r="F41" s="101"/>
      <c r="G41" s="101"/>
      <c r="H41" s="101"/>
      <c r="I41" s="101"/>
      <c r="J41" s="101"/>
      <c r="K41" s="101"/>
      <c r="L41" s="101"/>
      <c r="M41" s="101"/>
      <c r="N41" s="101"/>
      <c r="O41" s="101"/>
      <c r="P41" s="101"/>
      <c r="Q41" s="101"/>
      <c r="R41" s="101"/>
      <c r="S41" s="101"/>
      <c r="T41" s="101"/>
      <c r="U41" s="680"/>
      <c r="V41" s="680"/>
      <c r="W41" s="680"/>
      <c r="X41" s="680"/>
    </row>
    <row r="42" spans="1:24" ht="20.25" customHeight="1">
      <c r="A42" s="673"/>
      <c r="B42" s="673"/>
      <c r="C42" s="673"/>
      <c r="D42" s="673"/>
      <c r="E42" s="673"/>
      <c r="F42" s="673"/>
      <c r="G42" s="673"/>
      <c r="H42" s="673"/>
      <c r="I42" s="673"/>
      <c r="J42" s="673"/>
      <c r="K42" s="673"/>
      <c r="L42" s="673"/>
      <c r="M42" s="673"/>
      <c r="N42" s="673"/>
      <c r="O42" s="673"/>
      <c r="P42" s="497" t="str">
        <f>様式7!$F$4</f>
        <v>○○○○○○○○○○○ESCO事業</v>
      </c>
      <c r="Q42" s="673"/>
      <c r="R42" s="673"/>
      <c r="S42" s="673"/>
      <c r="T42" s="673"/>
      <c r="U42" s="673"/>
      <c r="V42" s="673"/>
      <c r="W42" s="673"/>
      <c r="X42" s="673"/>
    </row>
    <row r="43" spans="1:24" ht="18" customHeight="1">
      <c r="A43" s="298"/>
      <c r="B43" s="298"/>
      <c r="C43" s="298"/>
      <c r="D43" s="298"/>
      <c r="E43" s="298"/>
      <c r="F43" s="298"/>
      <c r="G43" s="298"/>
      <c r="H43" s="298"/>
      <c r="I43" s="298"/>
      <c r="J43" s="298"/>
      <c r="K43" s="298"/>
      <c r="L43" s="298"/>
      <c r="M43" s="298"/>
      <c r="N43" s="298"/>
      <c r="O43" s="298"/>
      <c r="P43" s="298"/>
      <c r="Q43" s="298"/>
      <c r="R43" s="298"/>
      <c r="S43" s="298"/>
      <c r="T43" s="298"/>
      <c r="U43" s="1009"/>
      <c r="V43" s="1009"/>
      <c r="W43" s="1009"/>
      <c r="X43" s="1009"/>
    </row>
    <row r="44" spans="1:24" ht="20.25" customHeight="1">
      <c r="A44" s="1010"/>
      <c r="B44" s="1010"/>
      <c r="C44" s="1010"/>
      <c r="D44" s="1010"/>
      <c r="E44" s="1010"/>
      <c r="F44" s="1010"/>
      <c r="G44" s="1010"/>
      <c r="H44" s="1010"/>
      <c r="I44" s="1010"/>
      <c r="J44" s="1010"/>
      <c r="K44" s="1010"/>
      <c r="L44" s="1010"/>
      <c r="M44" s="1010"/>
      <c r="N44" s="1010"/>
      <c r="O44" s="1010"/>
      <c r="P44" s="1010"/>
      <c r="Q44" s="1010"/>
      <c r="R44" s="1010"/>
      <c r="S44" s="1010"/>
      <c r="T44" s="1010"/>
      <c r="U44" s="1010"/>
      <c r="V44" s="1010"/>
      <c r="W44" s="1010"/>
      <c r="X44" s="1010"/>
    </row>
    <row r="45" spans="1:24" ht="18" customHeight="1">
      <c r="A45" s="298"/>
      <c r="B45" s="298"/>
      <c r="C45" s="298"/>
      <c r="D45" s="298"/>
      <c r="E45" s="298"/>
      <c r="F45" s="298"/>
      <c r="G45" s="298"/>
      <c r="H45" s="298"/>
      <c r="I45" s="298"/>
      <c r="J45" s="298"/>
      <c r="K45" s="298"/>
      <c r="L45" s="298"/>
      <c r="M45" s="298"/>
      <c r="N45" s="298"/>
      <c r="O45" s="298"/>
      <c r="P45" s="298"/>
      <c r="Q45" s="298"/>
      <c r="R45" s="298"/>
      <c r="S45" s="298"/>
      <c r="T45" s="298"/>
      <c r="U45" s="1009"/>
      <c r="V45" s="1009"/>
      <c r="W45" s="1009"/>
      <c r="X45" s="1009"/>
    </row>
    <row r="46" spans="1:24" ht="20.25" customHeight="1">
      <c r="A46" s="1010"/>
      <c r="B46" s="1010"/>
      <c r="C46" s="1010"/>
      <c r="D46" s="1010"/>
      <c r="E46" s="1010"/>
      <c r="F46" s="1010"/>
      <c r="G46" s="1010"/>
      <c r="H46" s="1010"/>
      <c r="I46" s="1010"/>
      <c r="J46" s="1010"/>
      <c r="K46" s="1010"/>
      <c r="L46" s="1010"/>
      <c r="M46" s="1010"/>
      <c r="N46" s="1010"/>
      <c r="O46" s="1010"/>
      <c r="P46" s="1010"/>
      <c r="Q46" s="1010"/>
      <c r="R46" s="1010"/>
      <c r="S46" s="1010"/>
      <c r="T46" s="1010"/>
      <c r="U46" s="1010"/>
      <c r="V46" s="1010"/>
      <c r="W46" s="1010"/>
      <c r="X46" s="1010"/>
    </row>
    <row r="47" spans="1:24" ht="18" customHeight="1">
      <c r="A47" s="298"/>
      <c r="B47" s="298"/>
      <c r="C47" s="298"/>
      <c r="D47" s="298"/>
      <c r="E47" s="298"/>
      <c r="F47" s="298"/>
      <c r="G47" s="298"/>
      <c r="H47" s="298"/>
      <c r="I47" s="298"/>
      <c r="J47" s="298"/>
      <c r="K47" s="298"/>
      <c r="L47" s="298"/>
      <c r="M47" s="298"/>
      <c r="N47" s="298"/>
      <c r="O47" s="298"/>
      <c r="P47" s="298"/>
      <c r="Q47" s="298"/>
      <c r="R47" s="298"/>
      <c r="S47" s="298"/>
      <c r="T47" s="298"/>
      <c r="U47" s="1009"/>
      <c r="V47" s="1009"/>
      <c r="W47" s="1009"/>
      <c r="X47" s="1009"/>
    </row>
    <row r="48" spans="1:24" ht="20.25" customHeight="1">
      <c r="A48" s="1010"/>
      <c r="B48" s="1010"/>
      <c r="C48" s="1010"/>
      <c r="D48" s="1010"/>
      <c r="E48" s="1010"/>
      <c r="F48" s="1010"/>
      <c r="G48" s="1010"/>
      <c r="H48" s="1010"/>
      <c r="I48" s="1010"/>
      <c r="J48" s="1010"/>
      <c r="K48" s="1010"/>
      <c r="L48" s="1010"/>
      <c r="M48" s="1010"/>
      <c r="N48" s="1010"/>
      <c r="O48" s="1010"/>
      <c r="P48" s="1010"/>
      <c r="Q48" s="1010"/>
      <c r="R48" s="1010"/>
      <c r="S48" s="1010"/>
      <c r="T48" s="1010"/>
      <c r="U48" s="1010"/>
      <c r="V48" s="1010"/>
      <c r="W48" s="1010"/>
      <c r="X48" s="1010"/>
    </row>
    <row r="49" spans="1:24" ht="14.25">
      <c r="A49" s="267"/>
      <c r="B49" s="267"/>
      <c r="C49" s="267"/>
      <c r="D49" s="267"/>
      <c r="E49" s="267"/>
      <c r="F49" s="267"/>
      <c r="G49" s="267"/>
      <c r="H49" s="267"/>
      <c r="I49" s="267"/>
      <c r="J49" s="267"/>
      <c r="K49" s="267"/>
      <c r="L49" s="267"/>
      <c r="M49" s="267"/>
      <c r="N49" s="267"/>
      <c r="O49" s="267"/>
      <c r="P49" s="267"/>
      <c r="Q49" s="267"/>
      <c r="R49" s="267"/>
      <c r="S49" s="269"/>
      <c r="T49" s="269"/>
      <c r="U49" s="269"/>
      <c r="V49" s="269"/>
      <c r="W49" s="269"/>
      <c r="X49" s="269"/>
    </row>
    <row r="50" spans="1:24" ht="14.25">
      <c r="A50" s="267"/>
      <c r="B50" s="267"/>
      <c r="C50" s="267"/>
      <c r="D50" s="267"/>
      <c r="E50" s="267"/>
      <c r="F50" s="267"/>
      <c r="G50" s="267"/>
      <c r="H50" s="267"/>
      <c r="I50" s="267"/>
      <c r="J50" s="267"/>
      <c r="K50" s="267"/>
      <c r="L50" s="267"/>
      <c r="M50" s="267"/>
      <c r="N50" s="267"/>
      <c r="O50" s="267"/>
      <c r="P50" s="267"/>
      <c r="Q50" s="267"/>
      <c r="R50" s="267"/>
      <c r="S50" s="269"/>
      <c r="T50" s="269"/>
      <c r="U50" s="269"/>
      <c r="V50" s="269"/>
      <c r="W50" s="269"/>
      <c r="X50" s="269"/>
    </row>
    <row r="51" spans="1:24">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row>
    <row r="52" spans="1:24">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row>
    <row r="53" spans="1:24">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row>
    <row r="54" spans="1:24">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row>
    <row r="55" spans="1:24">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row>
    <row r="56" spans="1:24">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row>
    <row r="57" spans="1:24">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row>
    <row r="58" spans="1:24">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row>
  </sheetData>
  <mergeCells count="26">
    <mergeCell ref="A48:X48"/>
    <mergeCell ref="A8:P8"/>
    <mergeCell ref="A9:P9"/>
    <mergeCell ref="A10:P10"/>
    <mergeCell ref="A11:P11"/>
    <mergeCell ref="U43:X43"/>
    <mergeCell ref="A44:X44"/>
    <mergeCell ref="U33:X33"/>
    <mergeCell ref="U35:X35"/>
    <mergeCell ref="U29:X29"/>
    <mergeCell ref="U31:X31"/>
    <mergeCell ref="U9:X9"/>
    <mergeCell ref="U11:X11"/>
    <mergeCell ref="U39:X39"/>
    <mergeCell ref="O1:P1"/>
    <mergeCell ref="A12:P12"/>
    <mergeCell ref="U45:X45"/>
    <mergeCell ref="A46:X46"/>
    <mergeCell ref="U47:X47"/>
    <mergeCell ref="U1:X1"/>
    <mergeCell ref="A2:X2"/>
    <mergeCell ref="U3:X3"/>
    <mergeCell ref="A4:X4"/>
    <mergeCell ref="U5:X5"/>
    <mergeCell ref="A6:X6"/>
    <mergeCell ref="U7:X7"/>
  </mergeCells>
  <phoneticPr fontId="3"/>
  <dataValidations xWindow="378" yWindow="507" count="1">
    <dataValidation type="list" allowBlank="1" showInputMessage="1" showErrorMessage="1" prompt="選択してください" sqref="A12:P12">
      <formula1>"'（リストから選択）,①ESCO事業資金計画書,②ESCO技術提案書,③ESCO設備維持管理提案書,④計測・検証方法提案書,⑤運転管理方針提案書,⑥緊急時対応方法提案書,⑦主要機器等の設置箇所図提案書"</formula1>
    </dataValidation>
  </dataValidations>
  <pageMargins left="0.7" right="0.7" top="0.75" bottom="0.75" header="0.3" footer="0.3"/>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42"/>
  <sheetViews>
    <sheetView view="pageBreakPreview" zoomScaleNormal="85" zoomScaleSheetLayoutView="100" workbookViewId="0">
      <selection activeCell="J20" sqref="J20:N20"/>
    </sheetView>
  </sheetViews>
  <sheetFormatPr defaultRowHeight="13.5"/>
  <cols>
    <col min="9" max="9" width="14.375" customWidth="1"/>
    <col min="10" max="10" width="2.625" customWidth="1"/>
    <col min="11" max="11" width="9" customWidth="1"/>
  </cols>
  <sheetData>
    <row r="1" spans="1:10" ht="16.5" customHeight="1">
      <c r="A1" s="517"/>
      <c r="B1" s="517"/>
      <c r="C1" s="517"/>
      <c r="D1" s="517"/>
      <c r="E1" s="517"/>
      <c r="F1" s="517"/>
      <c r="G1" s="517"/>
      <c r="H1" s="517"/>
      <c r="I1" s="562" t="s">
        <v>86</v>
      </c>
      <c r="J1" s="517"/>
    </row>
    <row r="2" spans="1:10" ht="22.5" customHeight="1">
      <c r="A2" s="358" t="s">
        <v>535</v>
      </c>
      <c r="B2" s="536"/>
      <c r="C2" s="536"/>
      <c r="D2" s="536"/>
      <c r="E2" s="536"/>
      <c r="F2" s="536"/>
      <c r="G2" s="536"/>
      <c r="H2" s="536"/>
      <c r="I2" s="536"/>
      <c r="J2" s="517"/>
    </row>
    <row r="3" spans="1:10" ht="12" customHeight="1">
      <c r="A3" s="358"/>
      <c r="B3" s="536"/>
      <c r="C3" s="536"/>
      <c r="D3" s="536"/>
      <c r="E3" s="536"/>
      <c r="F3" s="536"/>
      <c r="G3" s="536"/>
      <c r="H3" s="536"/>
      <c r="I3" s="536"/>
      <c r="J3" s="517"/>
    </row>
    <row r="4" spans="1:10" ht="22.5" customHeight="1">
      <c r="A4" s="357" t="s">
        <v>325</v>
      </c>
      <c r="B4" s="536"/>
      <c r="C4" s="536"/>
      <c r="D4" s="536"/>
      <c r="E4" s="536"/>
      <c r="F4" s="536"/>
      <c r="G4" s="536"/>
      <c r="H4" s="536"/>
      <c r="I4" s="536"/>
      <c r="J4" s="517"/>
    </row>
    <row r="5" spans="1:10" ht="22.5" customHeight="1">
      <c r="A5" s="1185"/>
      <c r="B5" s="1186"/>
      <c r="C5" s="1186"/>
      <c r="D5" s="1186"/>
      <c r="E5" s="1186"/>
      <c r="F5" s="1186"/>
      <c r="G5" s="1186"/>
      <c r="H5" s="1186"/>
      <c r="I5" s="1187"/>
      <c r="J5" s="517"/>
    </row>
    <row r="6" spans="1:10" ht="23.25" customHeight="1">
      <c r="A6" s="1188"/>
      <c r="B6" s="1189"/>
      <c r="C6" s="1189"/>
      <c r="D6" s="1189"/>
      <c r="E6" s="1189"/>
      <c r="F6" s="1189"/>
      <c r="G6" s="1189"/>
      <c r="H6" s="1189"/>
      <c r="I6" s="1190"/>
      <c r="J6" s="517"/>
    </row>
    <row r="7" spans="1:10" ht="21" customHeight="1">
      <c r="A7" s="1188"/>
      <c r="B7" s="1189"/>
      <c r="C7" s="1189"/>
      <c r="D7" s="1189"/>
      <c r="E7" s="1189"/>
      <c r="F7" s="1189"/>
      <c r="G7" s="1189"/>
      <c r="H7" s="1189"/>
      <c r="I7" s="1190"/>
      <c r="J7" s="517"/>
    </row>
    <row r="8" spans="1:10" ht="21" customHeight="1">
      <c r="A8" s="1188"/>
      <c r="B8" s="1189"/>
      <c r="C8" s="1189"/>
      <c r="D8" s="1189"/>
      <c r="E8" s="1189"/>
      <c r="F8" s="1189"/>
      <c r="G8" s="1189"/>
      <c r="H8" s="1189"/>
      <c r="I8" s="1190"/>
      <c r="J8" s="517"/>
    </row>
    <row r="9" spans="1:10" ht="21" customHeight="1">
      <c r="A9" s="1188"/>
      <c r="B9" s="1189"/>
      <c r="C9" s="1189"/>
      <c r="D9" s="1189"/>
      <c r="E9" s="1189"/>
      <c r="F9" s="1189"/>
      <c r="G9" s="1189"/>
      <c r="H9" s="1189"/>
      <c r="I9" s="1190"/>
      <c r="J9" s="517"/>
    </row>
    <row r="10" spans="1:10" ht="21" customHeight="1">
      <c r="A10" s="1188"/>
      <c r="B10" s="1189"/>
      <c r="C10" s="1189"/>
      <c r="D10" s="1189"/>
      <c r="E10" s="1189"/>
      <c r="F10" s="1189"/>
      <c r="G10" s="1189"/>
      <c r="H10" s="1189"/>
      <c r="I10" s="1190"/>
      <c r="J10" s="517"/>
    </row>
    <row r="11" spans="1:10" ht="21" customHeight="1">
      <c r="A11" s="1188"/>
      <c r="B11" s="1189"/>
      <c r="C11" s="1189"/>
      <c r="D11" s="1189"/>
      <c r="E11" s="1189"/>
      <c r="F11" s="1189"/>
      <c r="G11" s="1189"/>
      <c r="H11" s="1189"/>
      <c r="I11" s="1190"/>
      <c r="J11" s="517"/>
    </row>
    <row r="12" spans="1:10" ht="21" customHeight="1">
      <c r="A12" s="1188"/>
      <c r="B12" s="1189"/>
      <c r="C12" s="1189"/>
      <c r="D12" s="1189"/>
      <c r="E12" s="1189"/>
      <c r="F12" s="1189"/>
      <c r="G12" s="1189"/>
      <c r="H12" s="1189"/>
      <c r="I12" s="1190"/>
      <c r="J12" s="517"/>
    </row>
    <row r="13" spans="1:10" ht="21" customHeight="1">
      <c r="A13" s="1188"/>
      <c r="B13" s="1189"/>
      <c r="C13" s="1189"/>
      <c r="D13" s="1189"/>
      <c r="E13" s="1189"/>
      <c r="F13" s="1189"/>
      <c r="G13" s="1189"/>
      <c r="H13" s="1189"/>
      <c r="I13" s="1190"/>
      <c r="J13" s="517"/>
    </row>
    <row r="14" spans="1:10" ht="21" customHeight="1">
      <c r="A14" s="1188"/>
      <c r="B14" s="1189"/>
      <c r="C14" s="1189"/>
      <c r="D14" s="1189"/>
      <c r="E14" s="1189"/>
      <c r="F14" s="1189"/>
      <c r="G14" s="1189"/>
      <c r="H14" s="1189"/>
      <c r="I14" s="1190"/>
      <c r="J14" s="517"/>
    </row>
    <row r="15" spans="1:10" ht="21" customHeight="1">
      <c r="A15" s="1188"/>
      <c r="B15" s="1189"/>
      <c r="C15" s="1189"/>
      <c r="D15" s="1189"/>
      <c r="E15" s="1189"/>
      <c r="F15" s="1189"/>
      <c r="G15" s="1189"/>
      <c r="H15" s="1189"/>
      <c r="I15" s="1190"/>
      <c r="J15" s="517"/>
    </row>
    <row r="16" spans="1:10" ht="21" customHeight="1">
      <c r="A16" s="1188"/>
      <c r="B16" s="1189"/>
      <c r="C16" s="1189"/>
      <c r="D16" s="1189"/>
      <c r="E16" s="1189"/>
      <c r="F16" s="1189"/>
      <c r="G16" s="1189"/>
      <c r="H16" s="1189"/>
      <c r="I16" s="1190"/>
      <c r="J16" s="517"/>
    </row>
    <row r="17" spans="1:10" ht="21" customHeight="1">
      <c r="A17" s="1188"/>
      <c r="B17" s="1189"/>
      <c r="C17" s="1189"/>
      <c r="D17" s="1189"/>
      <c r="E17" s="1189"/>
      <c r="F17" s="1189"/>
      <c r="G17" s="1189"/>
      <c r="H17" s="1189"/>
      <c r="I17" s="1190"/>
      <c r="J17" s="517"/>
    </row>
    <row r="18" spans="1:10" ht="21" customHeight="1">
      <c r="A18" s="1188"/>
      <c r="B18" s="1189"/>
      <c r="C18" s="1189"/>
      <c r="D18" s="1189"/>
      <c r="E18" s="1189"/>
      <c r="F18" s="1189"/>
      <c r="G18" s="1189"/>
      <c r="H18" s="1189"/>
      <c r="I18" s="1190"/>
      <c r="J18" s="517"/>
    </row>
    <row r="19" spans="1:10" ht="21" customHeight="1">
      <c r="A19" s="1188"/>
      <c r="B19" s="1189"/>
      <c r="C19" s="1189"/>
      <c r="D19" s="1189"/>
      <c r="E19" s="1189"/>
      <c r="F19" s="1189"/>
      <c r="G19" s="1189"/>
      <c r="H19" s="1189"/>
      <c r="I19" s="1190"/>
      <c r="J19" s="517"/>
    </row>
    <row r="20" spans="1:10" ht="21" customHeight="1">
      <c r="A20" s="1188"/>
      <c r="B20" s="1189"/>
      <c r="C20" s="1189"/>
      <c r="D20" s="1189"/>
      <c r="E20" s="1189"/>
      <c r="F20" s="1189"/>
      <c r="G20" s="1189"/>
      <c r="H20" s="1189"/>
      <c r="I20" s="1190"/>
      <c r="J20" s="517"/>
    </row>
    <row r="21" spans="1:10" ht="21" customHeight="1">
      <c r="A21" s="1188"/>
      <c r="B21" s="1189"/>
      <c r="C21" s="1189"/>
      <c r="D21" s="1189"/>
      <c r="E21" s="1189"/>
      <c r="F21" s="1189"/>
      <c r="G21" s="1189"/>
      <c r="H21" s="1189"/>
      <c r="I21" s="1190"/>
      <c r="J21" s="517"/>
    </row>
    <row r="22" spans="1:10" ht="21" customHeight="1">
      <c r="A22" s="1188"/>
      <c r="B22" s="1189"/>
      <c r="C22" s="1189"/>
      <c r="D22" s="1189"/>
      <c r="E22" s="1189"/>
      <c r="F22" s="1189"/>
      <c r="G22" s="1189"/>
      <c r="H22" s="1189"/>
      <c r="I22" s="1190"/>
      <c r="J22" s="517"/>
    </row>
    <row r="23" spans="1:10" ht="21" customHeight="1">
      <c r="A23" s="1188"/>
      <c r="B23" s="1189"/>
      <c r="C23" s="1189"/>
      <c r="D23" s="1189"/>
      <c r="E23" s="1189"/>
      <c r="F23" s="1189"/>
      <c r="G23" s="1189"/>
      <c r="H23" s="1189"/>
      <c r="I23" s="1190"/>
      <c r="J23" s="517"/>
    </row>
    <row r="24" spans="1:10" ht="21" customHeight="1">
      <c r="A24" s="1188"/>
      <c r="B24" s="1189"/>
      <c r="C24" s="1189"/>
      <c r="D24" s="1189"/>
      <c r="E24" s="1189"/>
      <c r="F24" s="1189"/>
      <c r="G24" s="1189"/>
      <c r="H24" s="1189"/>
      <c r="I24" s="1190"/>
      <c r="J24" s="517"/>
    </row>
    <row r="25" spans="1:10" ht="21" customHeight="1">
      <c r="A25" s="1188"/>
      <c r="B25" s="1189"/>
      <c r="C25" s="1189"/>
      <c r="D25" s="1189"/>
      <c r="E25" s="1189"/>
      <c r="F25" s="1189"/>
      <c r="G25" s="1189"/>
      <c r="H25" s="1189"/>
      <c r="I25" s="1190"/>
      <c r="J25" s="517"/>
    </row>
    <row r="26" spans="1:10" ht="21" customHeight="1">
      <c r="A26" s="1188"/>
      <c r="B26" s="1189"/>
      <c r="C26" s="1189"/>
      <c r="D26" s="1189"/>
      <c r="E26" s="1189"/>
      <c r="F26" s="1189"/>
      <c r="G26" s="1189"/>
      <c r="H26" s="1189"/>
      <c r="I26" s="1190"/>
      <c r="J26" s="517"/>
    </row>
    <row r="27" spans="1:10" ht="21" customHeight="1">
      <c r="A27" s="1188"/>
      <c r="B27" s="1189"/>
      <c r="C27" s="1189"/>
      <c r="D27" s="1189"/>
      <c r="E27" s="1189"/>
      <c r="F27" s="1189"/>
      <c r="G27" s="1189"/>
      <c r="H27" s="1189"/>
      <c r="I27" s="1190"/>
      <c r="J27" s="517"/>
    </row>
    <row r="28" spans="1:10" ht="21" customHeight="1">
      <c r="A28" s="1188"/>
      <c r="B28" s="1189"/>
      <c r="C28" s="1189"/>
      <c r="D28" s="1189"/>
      <c r="E28" s="1189"/>
      <c r="F28" s="1189"/>
      <c r="G28" s="1189"/>
      <c r="H28" s="1189"/>
      <c r="I28" s="1190"/>
      <c r="J28" s="517"/>
    </row>
    <row r="29" spans="1:10" ht="21" customHeight="1">
      <c r="A29" s="1188"/>
      <c r="B29" s="1189"/>
      <c r="C29" s="1189"/>
      <c r="D29" s="1189"/>
      <c r="E29" s="1189"/>
      <c r="F29" s="1189"/>
      <c r="G29" s="1189"/>
      <c r="H29" s="1189"/>
      <c r="I29" s="1190"/>
      <c r="J29" s="517"/>
    </row>
    <row r="30" spans="1:10" ht="21" customHeight="1">
      <c r="A30" s="1188"/>
      <c r="B30" s="1189"/>
      <c r="C30" s="1189"/>
      <c r="D30" s="1189"/>
      <c r="E30" s="1189"/>
      <c r="F30" s="1189"/>
      <c r="G30" s="1189"/>
      <c r="H30" s="1189"/>
      <c r="I30" s="1190"/>
      <c r="J30" s="517"/>
    </row>
    <row r="31" spans="1:10" ht="21" customHeight="1">
      <c r="A31" s="1188"/>
      <c r="B31" s="1189"/>
      <c r="C31" s="1189"/>
      <c r="D31" s="1189"/>
      <c r="E31" s="1189"/>
      <c r="F31" s="1189"/>
      <c r="G31" s="1189"/>
      <c r="H31" s="1189"/>
      <c r="I31" s="1190"/>
      <c r="J31" s="517"/>
    </row>
    <row r="32" spans="1:10" ht="21" customHeight="1">
      <c r="A32" s="1191"/>
      <c r="B32" s="1192"/>
      <c r="C32" s="1192"/>
      <c r="D32" s="1192"/>
      <c r="E32" s="1192"/>
      <c r="F32" s="1192"/>
      <c r="G32" s="1192"/>
      <c r="H32" s="1192"/>
      <c r="I32" s="1193"/>
      <c r="J32" s="517"/>
    </row>
    <row r="33" spans="1:10" ht="21" customHeight="1">
      <c r="A33" s="547" t="s">
        <v>578</v>
      </c>
      <c r="B33" s="539"/>
      <c r="C33" s="539"/>
      <c r="D33" s="539"/>
      <c r="E33" s="539"/>
      <c r="F33" s="539"/>
      <c r="G33" s="539"/>
      <c r="H33" s="539"/>
      <c r="I33" s="539"/>
      <c r="J33" s="517"/>
    </row>
    <row r="34" spans="1:10" ht="21" customHeight="1">
      <c r="A34" s="547" t="s">
        <v>579</v>
      </c>
      <c r="B34" s="539"/>
      <c r="C34" s="539"/>
      <c r="D34" s="539"/>
      <c r="E34" s="539"/>
      <c r="F34" s="539"/>
      <c r="G34" s="539"/>
      <c r="H34" s="539"/>
      <c r="I34" s="539"/>
      <c r="J34" s="517"/>
    </row>
    <row r="35" spans="1:10" ht="21" customHeight="1">
      <c r="A35" s="517"/>
      <c r="B35" s="517"/>
      <c r="C35" s="517"/>
      <c r="D35" s="517"/>
      <c r="E35" s="517"/>
      <c r="F35" s="517"/>
      <c r="G35" s="517"/>
      <c r="H35" s="517"/>
      <c r="I35" s="517"/>
      <c r="J35" s="517"/>
    </row>
    <row r="36" spans="1:10" ht="21" customHeight="1">
      <c r="A36" s="1232" t="s">
        <v>592</v>
      </c>
      <c r="B36" s="1232"/>
      <c r="C36" s="1232"/>
      <c r="D36" s="1232"/>
      <c r="E36" s="1232"/>
      <c r="F36" s="1232"/>
      <c r="G36" s="1232"/>
      <c r="H36" s="1232"/>
      <c r="I36" s="1232"/>
      <c r="J36" s="1232"/>
    </row>
    <row r="37" spans="1:10" ht="21" customHeight="1">
      <c r="A37" s="517"/>
      <c r="B37" s="517"/>
      <c r="C37" s="517"/>
      <c r="D37" s="517"/>
      <c r="E37" s="517"/>
      <c r="F37" s="517"/>
      <c r="G37" s="517"/>
      <c r="H37" s="566"/>
      <c r="I37" s="453" t="str">
        <f>様式7!$F$4</f>
        <v>○○○○○○○○○○○ESCO事業</v>
      </c>
      <c r="J37" s="101"/>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8"/>
      <c r="J40" s="1"/>
    </row>
    <row r="41" spans="1:10" ht="14.25">
      <c r="A41" s="100"/>
      <c r="B41" s="18"/>
      <c r="C41" s="18"/>
      <c r="D41" s="18"/>
      <c r="E41" s="18"/>
      <c r="F41" s="18"/>
      <c r="G41" s="18"/>
      <c r="H41" s="18"/>
      <c r="I41" s="18"/>
      <c r="J41" s="1"/>
    </row>
    <row r="42" spans="1:10">
      <c r="A42" s="1"/>
      <c r="B42" s="1"/>
      <c r="C42" s="1"/>
      <c r="D42" s="1"/>
      <c r="E42" s="1"/>
      <c r="F42" s="1"/>
      <c r="G42" s="1"/>
      <c r="H42" s="1"/>
      <c r="I42" s="1"/>
      <c r="J42" s="1"/>
    </row>
  </sheetData>
  <mergeCells count="2">
    <mergeCell ref="A36:J36"/>
    <mergeCell ref="A5:I32"/>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CB47"/>
  <sheetViews>
    <sheetView view="pageBreakPreview" topLeftCell="B28" zoomScale="85" zoomScaleNormal="100" zoomScaleSheetLayoutView="85" workbookViewId="0">
      <selection activeCell="J20" sqref="J20:N20"/>
    </sheetView>
  </sheetViews>
  <sheetFormatPr defaultColWidth="2.375" defaultRowHeight="20.100000000000001" customHeight="1"/>
  <cols>
    <col min="1" max="16384" width="2.375" style="102"/>
  </cols>
  <sheetData>
    <row r="1" spans="1:80" ht="20.100000000000001" customHeight="1">
      <c r="A1" s="359"/>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60"/>
      <c r="BM1" s="103"/>
      <c r="BU1" s="103"/>
      <c r="BV1" s="1280" t="s">
        <v>87</v>
      </c>
      <c r="BW1" s="1281"/>
      <c r="BX1" s="1281"/>
      <c r="BY1" s="1281"/>
      <c r="BZ1" s="1282"/>
      <c r="CA1" s="359"/>
      <c r="CB1" s="359"/>
    </row>
    <row r="2" spans="1:80" ht="20.100000000000001" customHeight="1" thickBot="1">
      <c r="A2" s="359"/>
      <c r="B2" s="359"/>
      <c r="C2" s="361" t="s">
        <v>536</v>
      </c>
      <c r="D2" s="359"/>
      <c r="E2" s="359"/>
      <c r="F2" s="359"/>
      <c r="G2" s="359"/>
      <c r="H2" s="359"/>
      <c r="I2" s="359"/>
      <c r="J2" s="359"/>
      <c r="K2" s="359"/>
      <c r="L2" s="359"/>
      <c r="M2" s="359"/>
      <c r="N2" s="359"/>
      <c r="O2" s="359"/>
      <c r="P2" s="359"/>
      <c r="Q2" s="359"/>
      <c r="R2" s="359"/>
      <c r="S2" s="359"/>
      <c r="T2" s="359"/>
      <c r="U2" s="359"/>
      <c r="V2" s="359"/>
      <c r="W2" s="359"/>
      <c r="X2" s="359"/>
      <c r="Y2" s="359"/>
      <c r="Z2" s="362"/>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63"/>
      <c r="CA2" s="359"/>
      <c r="CB2" s="359"/>
    </row>
    <row r="3" spans="1:80" ht="22.5" customHeight="1" thickBot="1">
      <c r="A3" s="359"/>
      <c r="B3" s="103"/>
      <c r="C3" s="1283" t="s">
        <v>88</v>
      </c>
      <c r="D3" s="1284"/>
      <c r="E3" s="1284"/>
      <c r="F3" s="1285"/>
      <c r="G3" s="105" t="str">
        <f>様式7!F4</f>
        <v>○○○○○○○○○○○ESCO事業</v>
      </c>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8"/>
      <c r="CA3" s="359"/>
      <c r="CB3" s="359"/>
    </row>
    <row r="4" spans="1:80" ht="20.100000000000001" customHeight="1">
      <c r="A4" s="359"/>
      <c r="B4" s="103"/>
      <c r="C4" s="109" t="s">
        <v>89</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09" t="s">
        <v>90</v>
      </c>
      <c r="AQ4" s="110"/>
      <c r="AR4" s="110"/>
      <c r="AS4" s="110"/>
      <c r="AT4" s="110"/>
      <c r="AU4" s="110"/>
      <c r="AV4" s="110"/>
      <c r="AX4" s="111"/>
      <c r="AY4" s="103"/>
      <c r="AZ4" s="112"/>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4"/>
      <c r="CA4" s="359"/>
      <c r="CB4" s="359"/>
    </row>
    <row r="5" spans="1:80" ht="20.100000000000001" customHeight="1">
      <c r="A5" s="359"/>
      <c r="B5" s="103"/>
      <c r="C5" s="113"/>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3"/>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5"/>
      <c r="CA5" s="359"/>
      <c r="CB5" s="359"/>
    </row>
    <row r="6" spans="1:80" ht="20.100000000000001" customHeight="1">
      <c r="A6" s="359"/>
      <c r="B6" s="103"/>
      <c r="C6" s="116"/>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116"/>
      <c r="AP6" s="364"/>
      <c r="AQ6" s="364"/>
      <c r="AR6" s="364"/>
      <c r="AS6" s="364"/>
      <c r="AT6" s="364"/>
      <c r="AU6" s="364"/>
      <c r="AV6" s="364"/>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8"/>
      <c r="CA6" s="359"/>
      <c r="CB6" s="359"/>
    </row>
    <row r="7" spans="1:80" ht="20.100000000000001" customHeight="1">
      <c r="A7" s="359"/>
      <c r="B7" s="103"/>
      <c r="C7" s="116"/>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116"/>
      <c r="AP7" s="364"/>
      <c r="AQ7" s="364"/>
      <c r="AR7" s="364"/>
      <c r="AS7" s="364"/>
      <c r="AT7" s="364"/>
      <c r="AU7" s="364"/>
      <c r="AV7" s="364"/>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8"/>
      <c r="CA7" s="359"/>
      <c r="CB7" s="359"/>
    </row>
    <row r="8" spans="1:80" ht="20.100000000000001" customHeight="1">
      <c r="A8" s="359"/>
      <c r="B8" s="103"/>
      <c r="C8" s="116"/>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116"/>
      <c r="AP8" s="364"/>
      <c r="AQ8" s="364"/>
      <c r="AR8" s="364"/>
      <c r="AS8" s="364"/>
      <c r="AT8" s="364"/>
      <c r="AU8" s="364"/>
      <c r="AV8" s="364"/>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8"/>
      <c r="CA8" s="359"/>
      <c r="CB8" s="359"/>
    </row>
    <row r="9" spans="1:80" ht="20.100000000000001" customHeight="1">
      <c r="A9" s="359"/>
      <c r="B9" s="103"/>
      <c r="C9" s="116"/>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116"/>
      <c r="AP9" s="364"/>
      <c r="AQ9" s="364"/>
      <c r="AR9" s="364"/>
      <c r="AS9" s="364"/>
      <c r="AT9" s="364"/>
      <c r="AU9" s="364"/>
      <c r="AV9" s="364"/>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8"/>
      <c r="CA9" s="359"/>
      <c r="CB9" s="359"/>
    </row>
    <row r="10" spans="1:80" ht="20.100000000000001" customHeight="1">
      <c r="A10" s="359"/>
      <c r="B10" s="103"/>
      <c r="C10" s="116"/>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116"/>
      <c r="AP10" s="364"/>
      <c r="AQ10" s="364"/>
      <c r="AR10" s="364"/>
      <c r="AS10" s="364"/>
      <c r="AT10" s="364"/>
      <c r="AU10" s="364"/>
      <c r="AV10" s="364"/>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8"/>
      <c r="CA10" s="359"/>
      <c r="CB10" s="359"/>
    </row>
    <row r="11" spans="1:80" ht="20.100000000000001" customHeight="1">
      <c r="A11" s="359"/>
      <c r="B11" s="103"/>
      <c r="C11" s="116"/>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116"/>
      <c r="AP11" s="364"/>
      <c r="AQ11" s="364"/>
      <c r="AR11" s="364"/>
      <c r="AS11" s="364"/>
      <c r="AT11" s="364"/>
      <c r="AU11" s="364"/>
      <c r="AV11" s="364"/>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8"/>
      <c r="CA11" s="359"/>
      <c r="CB11" s="359"/>
    </row>
    <row r="12" spans="1:80" ht="20.100000000000001" customHeight="1" thickBot="1">
      <c r="A12" s="359"/>
      <c r="B12" s="103"/>
      <c r="C12" s="116"/>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116"/>
      <c r="AP12" s="364"/>
      <c r="AQ12" s="364"/>
      <c r="AR12" s="364"/>
      <c r="AS12" s="364"/>
      <c r="AT12" s="364"/>
      <c r="AU12" s="364"/>
      <c r="AV12" s="364"/>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8"/>
      <c r="CA12" s="359"/>
      <c r="CB12" s="359"/>
    </row>
    <row r="13" spans="1:80" ht="20.100000000000001" customHeight="1">
      <c r="A13" s="359"/>
      <c r="B13" s="103"/>
      <c r="C13" s="109" t="s">
        <v>91</v>
      </c>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09" t="s">
        <v>92</v>
      </c>
      <c r="AP13" s="119"/>
      <c r="AQ13" s="110"/>
      <c r="AR13" s="110"/>
      <c r="AS13" s="110"/>
      <c r="AT13" s="110"/>
      <c r="AU13" s="110"/>
      <c r="AV13" s="110"/>
      <c r="AW13" s="119"/>
      <c r="AX13" s="112"/>
      <c r="AY13" s="120"/>
      <c r="AZ13" s="112"/>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1"/>
      <c r="CA13" s="359"/>
      <c r="CB13" s="359"/>
    </row>
    <row r="14" spans="1:80" ht="20.100000000000001" customHeight="1">
      <c r="A14" s="359"/>
      <c r="B14" s="103"/>
      <c r="C14" s="116"/>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6"/>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8"/>
      <c r="CA14" s="359"/>
      <c r="CB14" s="359"/>
    </row>
    <row r="15" spans="1:80" ht="20.100000000000001" customHeight="1">
      <c r="A15" s="359"/>
      <c r="B15" s="103"/>
      <c r="C15" s="122"/>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2"/>
      <c r="AP15" s="123"/>
      <c r="AQ15" s="123"/>
      <c r="AR15" s="123"/>
      <c r="AS15" s="123"/>
      <c r="AT15" s="123"/>
      <c r="AU15" s="123"/>
      <c r="AV15" s="123"/>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8"/>
      <c r="CA15" s="359"/>
      <c r="CB15" s="359"/>
    </row>
    <row r="16" spans="1:80" ht="20.100000000000001" customHeight="1">
      <c r="A16" s="359"/>
      <c r="B16" s="103"/>
      <c r="C16" s="122"/>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122"/>
      <c r="AP16" s="365"/>
      <c r="AQ16" s="365"/>
      <c r="AR16" s="365"/>
      <c r="AS16" s="365"/>
      <c r="AT16" s="365"/>
      <c r="AU16" s="365"/>
      <c r="AV16" s="365"/>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8"/>
      <c r="CA16" s="359"/>
      <c r="CB16" s="359"/>
    </row>
    <row r="17" spans="1:80" ht="20.100000000000001" customHeight="1">
      <c r="A17" s="359"/>
      <c r="B17" s="103"/>
      <c r="C17" s="122"/>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122"/>
      <c r="AP17" s="365"/>
      <c r="AQ17" s="365"/>
      <c r="AR17" s="365"/>
      <c r="AS17" s="365"/>
      <c r="AT17" s="365"/>
      <c r="AU17" s="365"/>
      <c r="AV17" s="365"/>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8"/>
      <c r="CA17" s="359"/>
      <c r="CB17" s="359"/>
    </row>
    <row r="18" spans="1:80" ht="20.100000000000001" customHeight="1">
      <c r="A18" s="359"/>
      <c r="B18" s="103"/>
      <c r="C18" s="122"/>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122"/>
      <c r="AP18" s="365"/>
      <c r="AQ18" s="365"/>
      <c r="AR18" s="365"/>
      <c r="AS18" s="365"/>
      <c r="AT18" s="365"/>
      <c r="AU18" s="365"/>
      <c r="AV18" s="365"/>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8"/>
      <c r="CA18" s="359"/>
      <c r="CB18" s="359"/>
    </row>
    <row r="19" spans="1:80" ht="20.100000000000001" customHeight="1">
      <c r="A19" s="359"/>
      <c r="B19" s="103"/>
      <c r="C19" s="122"/>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122"/>
      <c r="AP19" s="365"/>
      <c r="AQ19" s="365"/>
      <c r="AR19" s="365"/>
      <c r="AS19" s="365"/>
      <c r="AT19" s="365"/>
      <c r="AU19" s="365"/>
      <c r="AV19" s="365"/>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8"/>
      <c r="CA19" s="359"/>
      <c r="CB19" s="359"/>
    </row>
    <row r="20" spans="1:80" ht="20.100000000000001" customHeight="1">
      <c r="A20" s="359"/>
      <c r="B20" s="103"/>
      <c r="C20" s="122"/>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2"/>
      <c r="AP20" s="123"/>
      <c r="AQ20" s="123"/>
      <c r="AR20" s="123"/>
      <c r="AS20" s="123"/>
      <c r="AT20" s="123"/>
      <c r="AU20" s="123"/>
      <c r="AV20" s="123"/>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8"/>
      <c r="CA20" s="359"/>
      <c r="CB20" s="359"/>
    </row>
    <row r="21" spans="1:80" ht="20.100000000000001" customHeight="1" thickBot="1">
      <c r="A21" s="359"/>
      <c r="B21" s="103"/>
      <c r="C21" s="124"/>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6"/>
      <c r="AP21" s="125"/>
      <c r="AQ21" s="125"/>
      <c r="AR21" s="125"/>
      <c r="AS21" s="125"/>
      <c r="AT21" s="125"/>
      <c r="AU21" s="125"/>
      <c r="AV21" s="125"/>
      <c r="AW21" s="127"/>
      <c r="AX21" s="127"/>
      <c r="AY21" s="128"/>
      <c r="AZ21" s="127"/>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9"/>
      <c r="CA21" s="359"/>
      <c r="CB21" s="359"/>
    </row>
    <row r="22" spans="1:80" ht="20.100000000000001" customHeight="1">
      <c r="A22" s="359"/>
      <c r="B22" s="103"/>
      <c r="C22" s="109" t="s">
        <v>93</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12"/>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31"/>
      <c r="CA22" s="359"/>
      <c r="CB22" s="359"/>
    </row>
    <row r="23" spans="1:80" ht="20.100000000000001" customHeight="1">
      <c r="A23" s="359"/>
      <c r="B23" s="103"/>
      <c r="C23" s="122"/>
      <c r="D23" s="365" t="s">
        <v>94</v>
      </c>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123"/>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8"/>
      <c r="CA23" s="359"/>
      <c r="CB23" s="359"/>
    </row>
    <row r="24" spans="1:80" ht="20.100000000000001" customHeight="1">
      <c r="A24" s="359"/>
      <c r="B24" s="103"/>
      <c r="C24" s="122"/>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123"/>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8"/>
      <c r="CA24" s="359"/>
      <c r="CB24" s="359"/>
    </row>
    <row r="25" spans="1:80" ht="20.100000000000001" customHeight="1">
      <c r="A25" s="359"/>
      <c r="B25" s="103"/>
      <c r="C25" s="122"/>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123"/>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8"/>
      <c r="CA25" s="359"/>
      <c r="CB25" s="359"/>
    </row>
    <row r="26" spans="1:80" ht="20.100000000000001" customHeight="1">
      <c r="A26" s="359"/>
      <c r="B26" s="103"/>
      <c r="C26" s="122"/>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123"/>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8"/>
      <c r="CA26" s="359"/>
      <c r="CB26" s="359"/>
    </row>
    <row r="27" spans="1:80" ht="20.100000000000001" customHeight="1">
      <c r="A27" s="359"/>
      <c r="B27" s="103"/>
      <c r="C27" s="122"/>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123"/>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8"/>
      <c r="CA27" s="359"/>
      <c r="CB27" s="359"/>
    </row>
    <row r="28" spans="1:80" ht="20.100000000000001" customHeight="1">
      <c r="A28" s="359"/>
      <c r="B28" s="103"/>
      <c r="C28" s="122"/>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123"/>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8"/>
      <c r="CA28" s="359"/>
      <c r="CB28" s="359"/>
    </row>
    <row r="29" spans="1:80" ht="20.100000000000001" customHeight="1">
      <c r="A29" s="359"/>
      <c r="B29" s="103"/>
      <c r="C29" s="122"/>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123"/>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8"/>
      <c r="CA29" s="359"/>
      <c r="CB29" s="359"/>
    </row>
    <row r="30" spans="1:80" ht="20.100000000000001" customHeight="1">
      <c r="A30" s="359"/>
      <c r="B30" s="103"/>
      <c r="C30" s="122"/>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123"/>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8"/>
      <c r="CA30" s="359"/>
      <c r="CB30" s="359"/>
    </row>
    <row r="31" spans="1:80" ht="20.100000000000001" customHeight="1">
      <c r="A31" s="359"/>
      <c r="B31" s="103"/>
      <c r="C31" s="122"/>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123"/>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8"/>
      <c r="CA31" s="359"/>
      <c r="CB31" s="359"/>
    </row>
    <row r="32" spans="1:80" ht="20.100000000000001" customHeight="1" thickBot="1">
      <c r="A32" s="359"/>
      <c r="B32" s="103"/>
      <c r="C32" s="122"/>
      <c r="D32" s="132" t="s">
        <v>95</v>
      </c>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3"/>
      <c r="BP32" s="133"/>
      <c r="BQ32" s="366"/>
      <c r="BR32" s="133"/>
      <c r="BS32" s="133"/>
      <c r="BT32" s="133" t="s">
        <v>96</v>
      </c>
      <c r="BU32" s="133"/>
      <c r="BV32" s="367"/>
      <c r="BW32" s="367"/>
      <c r="BX32" s="367"/>
      <c r="BY32" s="359"/>
      <c r="BZ32" s="118"/>
      <c r="CA32" s="359"/>
      <c r="CB32" s="359"/>
    </row>
    <row r="33" spans="1:80" ht="20.100000000000001" customHeight="1">
      <c r="A33" s="359"/>
      <c r="B33" s="103"/>
      <c r="C33" s="122"/>
      <c r="D33" s="1286" t="s">
        <v>412</v>
      </c>
      <c r="E33" s="1287"/>
      <c r="F33" s="1287"/>
      <c r="G33" s="1287"/>
      <c r="H33" s="1288"/>
      <c r="I33" s="1295" t="s">
        <v>97</v>
      </c>
      <c r="J33" s="1296"/>
      <c r="K33" s="1296"/>
      <c r="L33" s="1296"/>
      <c r="M33" s="1296"/>
      <c r="N33" s="1297"/>
      <c r="O33" s="1295" t="s">
        <v>98</v>
      </c>
      <c r="P33" s="1296"/>
      <c r="Q33" s="1296"/>
      <c r="R33" s="1296"/>
      <c r="S33" s="1296"/>
      <c r="T33" s="1296"/>
      <c r="U33" s="1296"/>
      <c r="V33" s="1296"/>
      <c r="W33" s="1296"/>
      <c r="X33" s="1296"/>
      <c r="Y33" s="1296"/>
      <c r="Z33" s="1296"/>
      <c r="AA33" s="1296"/>
      <c r="AB33" s="1296"/>
      <c r="AC33" s="1296"/>
      <c r="AD33" s="1296"/>
      <c r="AE33" s="1296"/>
      <c r="AF33" s="1296"/>
      <c r="AG33" s="1296"/>
      <c r="AH33" s="1296"/>
      <c r="AI33" s="1296"/>
      <c r="AJ33" s="1296"/>
      <c r="AK33" s="1296"/>
      <c r="AL33" s="1296"/>
      <c r="AM33" s="1296"/>
      <c r="AN33" s="1296"/>
      <c r="AO33" s="1296"/>
      <c r="AP33" s="1296"/>
      <c r="AQ33" s="1296"/>
      <c r="AR33" s="1296"/>
      <c r="AS33" s="1296"/>
      <c r="AT33" s="1296"/>
      <c r="AU33" s="1296"/>
      <c r="AV33" s="1296"/>
      <c r="AW33" s="1296"/>
      <c r="AX33" s="1296"/>
      <c r="AY33" s="1296"/>
      <c r="AZ33" s="1296"/>
      <c r="BA33" s="1296"/>
      <c r="BB33" s="1296"/>
      <c r="BC33" s="1296"/>
      <c r="BD33" s="1296"/>
      <c r="BE33" s="1296"/>
      <c r="BF33" s="1296"/>
      <c r="BG33" s="1296"/>
      <c r="BH33" s="1296"/>
      <c r="BI33" s="1296"/>
      <c r="BJ33" s="1296"/>
      <c r="BK33" s="1296"/>
      <c r="BL33" s="1296"/>
      <c r="BM33" s="1296"/>
      <c r="BN33" s="1296"/>
      <c r="BO33" s="1296"/>
      <c r="BP33" s="1296"/>
      <c r="BQ33" s="1296"/>
      <c r="BR33" s="1296"/>
      <c r="BS33" s="1296"/>
      <c r="BT33" s="1298" t="s">
        <v>99</v>
      </c>
      <c r="BU33" s="1287"/>
      <c r="BV33" s="1287"/>
      <c r="BW33" s="1287"/>
      <c r="BX33" s="1299"/>
      <c r="BY33" s="359"/>
      <c r="BZ33" s="118"/>
      <c r="CA33" s="359"/>
      <c r="CB33" s="359"/>
    </row>
    <row r="34" spans="1:80" ht="20.100000000000001" customHeight="1">
      <c r="A34" s="359"/>
      <c r="B34" s="103"/>
      <c r="C34" s="122"/>
      <c r="D34" s="1289"/>
      <c r="E34" s="1290"/>
      <c r="F34" s="1290"/>
      <c r="G34" s="1290"/>
      <c r="H34" s="1291"/>
      <c r="I34" s="1274" t="s">
        <v>100</v>
      </c>
      <c r="J34" s="1275"/>
      <c r="K34" s="1275"/>
      <c r="L34" s="1275"/>
      <c r="M34" s="1275"/>
      <c r="N34" s="1275"/>
      <c r="O34" s="1274" t="s">
        <v>100</v>
      </c>
      <c r="P34" s="1275"/>
      <c r="Q34" s="1275"/>
      <c r="R34" s="1275"/>
      <c r="S34" s="1276"/>
      <c r="T34" s="1274" t="s">
        <v>101</v>
      </c>
      <c r="U34" s="1275"/>
      <c r="V34" s="1275"/>
      <c r="W34" s="1276"/>
      <c r="X34" s="1272" t="s">
        <v>102</v>
      </c>
      <c r="Y34" s="1272"/>
      <c r="Z34" s="1272"/>
      <c r="AA34" s="1272"/>
      <c r="AB34" s="1272" t="s">
        <v>103</v>
      </c>
      <c r="AC34" s="1272"/>
      <c r="AD34" s="1272"/>
      <c r="AE34" s="1272"/>
      <c r="AF34" s="1272"/>
      <c r="AG34" s="1272"/>
      <c r="AH34" s="1272" t="s">
        <v>104</v>
      </c>
      <c r="AI34" s="1272"/>
      <c r="AJ34" s="1272"/>
      <c r="AK34" s="1272"/>
      <c r="AL34" s="1272"/>
      <c r="AM34" s="1272"/>
      <c r="AN34" s="1274" t="s">
        <v>105</v>
      </c>
      <c r="AO34" s="1275"/>
      <c r="AP34" s="1275"/>
      <c r="AQ34" s="1276"/>
      <c r="AR34" s="1274" t="s">
        <v>106</v>
      </c>
      <c r="AS34" s="1275"/>
      <c r="AT34" s="1275"/>
      <c r="AU34" s="1276"/>
      <c r="AV34" s="1302" t="s">
        <v>107</v>
      </c>
      <c r="AW34" s="1303"/>
      <c r="AX34" s="1303"/>
      <c r="AY34" s="1304"/>
      <c r="AZ34" s="1274" t="s">
        <v>108</v>
      </c>
      <c r="BA34" s="1275"/>
      <c r="BB34" s="1275"/>
      <c r="BC34" s="1276"/>
      <c r="BD34" s="1274" t="s">
        <v>109</v>
      </c>
      <c r="BE34" s="1275"/>
      <c r="BF34" s="1275"/>
      <c r="BG34" s="1276"/>
      <c r="BH34" s="1274" t="s">
        <v>110</v>
      </c>
      <c r="BI34" s="1275"/>
      <c r="BJ34" s="1275"/>
      <c r="BK34" s="1276"/>
      <c r="BL34" s="1274" t="s">
        <v>111</v>
      </c>
      <c r="BM34" s="1275"/>
      <c r="BN34" s="1275"/>
      <c r="BO34" s="1276"/>
      <c r="BP34" s="1274" t="s">
        <v>112</v>
      </c>
      <c r="BQ34" s="1275"/>
      <c r="BR34" s="1275"/>
      <c r="BS34" s="1276"/>
      <c r="BT34" s="1290"/>
      <c r="BU34" s="1290"/>
      <c r="BV34" s="1290"/>
      <c r="BW34" s="1290"/>
      <c r="BX34" s="1300"/>
      <c r="BY34" s="359"/>
      <c r="BZ34" s="118"/>
      <c r="CA34" s="359"/>
      <c r="CB34" s="359"/>
    </row>
    <row r="35" spans="1:80" ht="20.100000000000001" customHeight="1" thickBot="1">
      <c r="A35" s="359"/>
      <c r="B35" s="103"/>
      <c r="C35" s="122"/>
      <c r="D35" s="1292"/>
      <c r="E35" s="1293"/>
      <c r="F35" s="1293"/>
      <c r="G35" s="1293"/>
      <c r="H35" s="1294"/>
      <c r="I35" s="1277"/>
      <c r="J35" s="1278"/>
      <c r="K35" s="1278"/>
      <c r="L35" s="1278"/>
      <c r="M35" s="1278"/>
      <c r="N35" s="1278"/>
      <c r="O35" s="1277"/>
      <c r="P35" s="1278"/>
      <c r="Q35" s="1278"/>
      <c r="R35" s="1278"/>
      <c r="S35" s="1279"/>
      <c r="T35" s="1277"/>
      <c r="U35" s="1278"/>
      <c r="V35" s="1278"/>
      <c r="W35" s="1279"/>
      <c r="X35" s="1273"/>
      <c r="Y35" s="1273"/>
      <c r="Z35" s="1273"/>
      <c r="AA35" s="1273"/>
      <c r="AB35" s="1273"/>
      <c r="AC35" s="1273"/>
      <c r="AD35" s="1273"/>
      <c r="AE35" s="1273"/>
      <c r="AF35" s="1273"/>
      <c r="AG35" s="1273"/>
      <c r="AH35" s="1273"/>
      <c r="AI35" s="1273"/>
      <c r="AJ35" s="1273"/>
      <c r="AK35" s="1273"/>
      <c r="AL35" s="1273"/>
      <c r="AM35" s="1273"/>
      <c r="AN35" s="1277"/>
      <c r="AO35" s="1278"/>
      <c r="AP35" s="1278"/>
      <c r="AQ35" s="1279"/>
      <c r="AR35" s="1277"/>
      <c r="AS35" s="1278"/>
      <c r="AT35" s="1278"/>
      <c r="AU35" s="1279"/>
      <c r="AV35" s="1305"/>
      <c r="AW35" s="1306"/>
      <c r="AX35" s="1306"/>
      <c r="AY35" s="1307"/>
      <c r="AZ35" s="1277"/>
      <c r="BA35" s="1278"/>
      <c r="BB35" s="1278"/>
      <c r="BC35" s="1279"/>
      <c r="BD35" s="1277"/>
      <c r="BE35" s="1278"/>
      <c r="BF35" s="1278"/>
      <c r="BG35" s="1279"/>
      <c r="BH35" s="1277"/>
      <c r="BI35" s="1278"/>
      <c r="BJ35" s="1278"/>
      <c r="BK35" s="1279"/>
      <c r="BL35" s="1277"/>
      <c r="BM35" s="1278"/>
      <c r="BN35" s="1278"/>
      <c r="BO35" s="1279"/>
      <c r="BP35" s="1277"/>
      <c r="BQ35" s="1278"/>
      <c r="BR35" s="1278"/>
      <c r="BS35" s="1279"/>
      <c r="BT35" s="1293"/>
      <c r="BU35" s="1293"/>
      <c r="BV35" s="1293"/>
      <c r="BW35" s="1293"/>
      <c r="BX35" s="1301"/>
      <c r="BY35" s="359"/>
      <c r="BZ35" s="118"/>
      <c r="CA35" s="359"/>
      <c r="CB35" s="359"/>
    </row>
    <row r="36" spans="1:80" ht="20.100000000000001" customHeight="1" thickTop="1">
      <c r="A36" s="359"/>
      <c r="B36" s="103"/>
      <c r="C36" s="122"/>
      <c r="D36" s="956"/>
      <c r="E36" s="957"/>
      <c r="F36" s="957"/>
      <c r="G36" s="957"/>
      <c r="H36" s="958"/>
      <c r="I36" s="1271"/>
      <c r="J36" s="1271"/>
      <c r="K36" s="1271"/>
      <c r="L36" s="1271"/>
      <c r="M36" s="1271"/>
      <c r="N36" s="1268"/>
      <c r="O36" s="1271"/>
      <c r="P36" s="1271"/>
      <c r="Q36" s="1271"/>
      <c r="R36" s="1271"/>
      <c r="S36" s="1271"/>
      <c r="T36" s="1271"/>
      <c r="U36" s="1271"/>
      <c r="V36" s="1271"/>
      <c r="W36" s="1268"/>
      <c r="X36" s="1268"/>
      <c r="Y36" s="1269"/>
      <c r="Z36" s="1269"/>
      <c r="AA36" s="1270"/>
      <c r="AB36" s="1268"/>
      <c r="AC36" s="1269"/>
      <c r="AD36" s="1269"/>
      <c r="AE36" s="1269"/>
      <c r="AF36" s="1269"/>
      <c r="AG36" s="1270"/>
      <c r="AH36" s="1268"/>
      <c r="AI36" s="1269"/>
      <c r="AJ36" s="1269"/>
      <c r="AK36" s="1269"/>
      <c r="AL36" s="1269"/>
      <c r="AM36" s="1270"/>
      <c r="AN36" s="1270"/>
      <c r="AO36" s="1271"/>
      <c r="AP36" s="1271"/>
      <c r="AQ36" s="1271"/>
      <c r="AR36" s="1271"/>
      <c r="AS36" s="1271"/>
      <c r="AT36" s="1271"/>
      <c r="AU36" s="1271"/>
      <c r="AV36" s="1271"/>
      <c r="AW36" s="1271"/>
      <c r="AX36" s="1271"/>
      <c r="AY36" s="1271"/>
      <c r="AZ36" s="1271"/>
      <c r="BA36" s="1271"/>
      <c r="BB36" s="1271"/>
      <c r="BC36" s="1271"/>
      <c r="BD36" s="1271"/>
      <c r="BE36" s="1271"/>
      <c r="BF36" s="1271"/>
      <c r="BG36" s="1271"/>
      <c r="BH36" s="1271"/>
      <c r="BI36" s="1271"/>
      <c r="BJ36" s="1271"/>
      <c r="BK36" s="1271"/>
      <c r="BL36" s="1271"/>
      <c r="BM36" s="1271"/>
      <c r="BN36" s="1271"/>
      <c r="BO36" s="1271"/>
      <c r="BP36" s="1271"/>
      <c r="BQ36" s="1271"/>
      <c r="BR36" s="1271"/>
      <c r="BS36" s="1271"/>
      <c r="BT36" s="1255">
        <f>SUM(I36:BS36)</f>
        <v>0</v>
      </c>
      <c r="BU36" s="1256"/>
      <c r="BV36" s="1256"/>
      <c r="BW36" s="1256"/>
      <c r="BX36" s="1257"/>
      <c r="BY36" s="359"/>
      <c r="BZ36" s="118"/>
      <c r="CA36" s="359"/>
      <c r="CB36" s="359"/>
    </row>
    <row r="37" spans="1:80" ht="20.100000000000001" customHeight="1">
      <c r="A37" s="359"/>
      <c r="B37" s="103"/>
      <c r="C37" s="122"/>
      <c r="D37" s="959"/>
      <c r="E37" s="960"/>
      <c r="F37" s="960"/>
      <c r="G37" s="960"/>
      <c r="H37" s="961"/>
      <c r="I37" s="1261"/>
      <c r="J37" s="1261"/>
      <c r="K37" s="1261"/>
      <c r="L37" s="1261"/>
      <c r="M37" s="1261"/>
      <c r="N37" s="1262"/>
      <c r="O37" s="1261"/>
      <c r="P37" s="1261"/>
      <c r="Q37" s="1261"/>
      <c r="R37" s="1261"/>
      <c r="S37" s="1261"/>
      <c r="T37" s="1261"/>
      <c r="U37" s="1261"/>
      <c r="V37" s="1261"/>
      <c r="W37" s="1262"/>
      <c r="X37" s="1262"/>
      <c r="Y37" s="1263"/>
      <c r="Z37" s="1263"/>
      <c r="AA37" s="1264"/>
      <c r="AB37" s="1262"/>
      <c r="AC37" s="1263"/>
      <c r="AD37" s="1263"/>
      <c r="AE37" s="1263"/>
      <c r="AF37" s="1263"/>
      <c r="AG37" s="1264"/>
      <c r="AH37" s="1262"/>
      <c r="AI37" s="1263"/>
      <c r="AJ37" s="1263"/>
      <c r="AK37" s="1263"/>
      <c r="AL37" s="1263"/>
      <c r="AM37" s="1264"/>
      <c r="AN37" s="1264"/>
      <c r="AO37" s="1261"/>
      <c r="AP37" s="1261"/>
      <c r="AQ37" s="1261"/>
      <c r="AR37" s="1261"/>
      <c r="AS37" s="1261"/>
      <c r="AT37" s="1261"/>
      <c r="AU37" s="1261"/>
      <c r="AV37" s="1261"/>
      <c r="AW37" s="1261"/>
      <c r="AX37" s="1261"/>
      <c r="AY37" s="1261"/>
      <c r="AZ37" s="1261"/>
      <c r="BA37" s="1261"/>
      <c r="BB37" s="1261"/>
      <c r="BC37" s="1261"/>
      <c r="BD37" s="1261"/>
      <c r="BE37" s="1261"/>
      <c r="BF37" s="1261"/>
      <c r="BG37" s="1261"/>
      <c r="BH37" s="1261"/>
      <c r="BI37" s="1261"/>
      <c r="BJ37" s="1261"/>
      <c r="BK37" s="1261"/>
      <c r="BL37" s="1261"/>
      <c r="BM37" s="1261"/>
      <c r="BN37" s="1261"/>
      <c r="BO37" s="1261"/>
      <c r="BP37" s="1261"/>
      <c r="BQ37" s="1261"/>
      <c r="BR37" s="1261"/>
      <c r="BS37" s="1261"/>
      <c r="BT37" s="1265">
        <f>SUM(I37:BS37)</f>
        <v>0</v>
      </c>
      <c r="BU37" s="1266"/>
      <c r="BV37" s="1266"/>
      <c r="BW37" s="1266"/>
      <c r="BX37" s="1267"/>
      <c r="BY37" s="359"/>
      <c r="BZ37" s="118"/>
      <c r="CA37" s="359"/>
      <c r="CB37" s="359"/>
    </row>
    <row r="38" spans="1:80" ht="20.100000000000001" customHeight="1">
      <c r="A38" s="359"/>
      <c r="B38" s="103"/>
      <c r="C38" s="122"/>
      <c r="D38" s="959"/>
      <c r="E38" s="960"/>
      <c r="F38" s="960"/>
      <c r="G38" s="960"/>
      <c r="H38" s="961"/>
      <c r="I38" s="1261"/>
      <c r="J38" s="1261"/>
      <c r="K38" s="1261"/>
      <c r="L38" s="1261"/>
      <c r="M38" s="1261"/>
      <c r="N38" s="1262"/>
      <c r="O38" s="1261"/>
      <c r="P38" s="1261"/>
      <c r="Q38" s="1261"/>
      <c r="R38" s="1261"/>
      <c r="S38" s="1261"/>
      <c r="T38" s="1261"/>
      <c r="U38" s="1261"/>
      <c r="V38" s="1261"/>
      <c r="W38" s="1262"/>
      <c r="X38" s="1262"/>
      <c r="Y38" s="1263"/>
      <c r="Z38" s="1263"/>
      <c r="AA38" s="1264"/>
      <c r="AB38" s="1262"/>
      <c r="AC38" s="1263"/>
      <c r="AD38" s="1263"/>
      <c r="AE38" s="1263"/>
      <c r="AF38" s="1263"/>
      <c r="AG38" s="1264"/>
      <c r="AH38" s="1261"/>
      <c r="AI38" s="1261"/>
      <c r="AJ38" s="1261"/>
      <c r="AK38" s="1261"/>
      <c r="AL38" s="1261"/>
      <c r="AM38" s="1261"/>
      <c r="AN38" s="1264"/>
      <c r="AO38" s="1261"/>
      <c r="AP38" s="1261"/>
      <c r="AQ38" s="1261"/>
      <c r="AR38" s="1261"/>
      <c r="AS38" s="1261"/>
      <c r="AT38" s="1261"/>
      <c r="AU38" s="1261"/>
      <c r="AV38" s="1261"/>
      <c r="AW38" s="1261"/>
      <c r="AX38" s="1261"/>
      <c r="AY38" s="1261"/>
      <c r="AZ38" s="1261"/>
      <c r="BA38" s="1261"/>
      <c r="BB38" s="1261"/>
      <c r="BC38" s="1261"/>
      <c r="BD38" s="1261"/>
      <c r="BE38" s="1261"/>
      <c r="BF38" s="1261"/>
      <c r="BG38" s="1261"/>
      <c r="BH38" s="1261"/>
      <c r="BI38" s="1261"/>
      <c r="BJ38" s="1261"/>
      <c r="BK38" s="1261"/>
      <c r="BL38" s="1261"/>
      <c r="BM38" s="1261"/>
      <c r="BN38" s="1261"/>
      <c r="BO38" s="1261"/>
      <c r="BP38" s="1261"/>
      <c r="BQ38" s="1261"/>
      <c r="BR38" s="1261"/>
      <c r="BS38" s="1261"/>
      <c r="BT38" s="1255">
        <f t="shared" ref="BT38:BT43" si="0">SUM(I38:BS38)</f>
        <v>0</v>
      </c>
      <c r="BU38" s="1256"/>
      <c r="BV38" s="1256"/>
      <c r="BW38" s="1256"/>
      <c r="BX38" s="1257"/>
      <c r="BY38" s="359"/>
      <c r="BZ38" s="118"/>
      <c r="CA38" s="359"/>
      <c r="CB38" s="359"/>
    </row>
    <row r="39" spans="1:80" ht="20.100000000000001" customHeight="1">
      <c r="A39" s="359"/>
      <c r="B39" s="103"/>
      <c r="C39" s="122"/>
      <c r="D39" s="959"/>
      <c r="E39" s="960"/>
      <c r="F39" s="960"/>
      <c r="G39" s="960"/>
      <c r="H39" s="961"/>
      <c r="I39" s="1261"/>
      <c r="J39" s="1261"/>
      <c r="K39" s="1261"/>
      <c r="L39" s="1261"/>
      <c r="M39" s="1261"/>
      <c r="N39" s="1262"/>
      <c r="O39" s="1261"/>
      <c r="P39" s="1261"/>
      <c r="Q39" s="1261"/>
      <c r="R39" s="1261"/>
      <c r="S39" s="1261"/>
      <c r="T39" s="1261"/>
      <c r="U39" s="1261"/>
      <c r="V39" s="1261"/>
      <c r="W39" s="1262"/>
      <c r="X39" s="1262"/>
      <c r="Y39" s="1263"/>
      <c r="Z39" s="1263"/>
      <c r="AA39" s="1264"/>
      <c r="AB39" s="1262"/>
      <c r="AC39" s="1263"/>
      <c r="AD39" s="1263"/>
      <c r="AE39" s="1263"/>
      <c r="AF39" s="1263"/>
      <c r="AG39" s="1264"/>
      <c r="AH39" s="1268"/>
      <c r="AI39" s="1269"/>
      <c r="AJ39" s="1269"/>
      <c r="AK39" s="1269"/>
      <c r="AL39" s="1269"/>
      <c r="AM39" s="1270"/>
      <c r="AN39" s="1264"/>
      <c r="AO39" s="1261"/>
      <c r="AP39" s="1261"/>
      <c r="AQ39" s="1261"/>
      <c r="AR39" s="1261"/>
      <c r="AS39" s="1261"/>
      <c r="AT39" s="1261"/>
      <c r="AU39" s="1261"/>
      <c r="AV39" s="1261"/>
      <c r="AW39" s="1261"/>
      <c r="AX39" s="1261"/>
      <c r="AY39" s="1261"/>
      <c r="AZ39" s="1261"/>
      <c r="BA39" s="1261"/>
      <c r="BB39" s="1261"/>
      <c r="BC39" s="1261"/>
      <c r="BD39" s="1261"/>
      <c r="BE39" s="1261"/>
      <c r="BF39" s="1261"/>
      <c r="BG39" s="1261"/>
      <c r="BH39" s="1261"/>
      <c r="BI39" s="1261"/>
      <c r="BJ39" s="1261"/>
      <c r="BK39" s="1261"/>
      <c r="BL39" s="1261"/>
      <c r="BM39" s="1261"/>
      <c r="BN39" s="1261"/>
      <c r="BO39" s="1261"/>
      <c r="BP39" s="1261"/>
      <c r="BQ39" s="1261"/>
      <c r="BR39" s="1261"/>
      <c r="BS39" s="1261"/>
      <c r="BT39" s="1265">
        <f t="shared" si="0"/>
        <v>0</v>
      </c>
      <c r="BU39" s="1266"/>
      <c r="BV39" s="1266"/>
      <c r="BW39" s="1266"/>
      <c r="BX39" s="1267"/>
      <c r="BY39" s="359"/>
      <c r="BZ39" s="118"/>
      <c r="CA39" s="359"/>
      <c r="CB39" s="359"/>
    </row>
    <row r="40" spans="1:80" ht="20.100000000000001" customHeight="1">
      <c r="A40" s="359"/>
      <c r="B40" s="103"/>
      <c r="C40" s="122"/>
      <c r="D40" s="959"/>
      <c r="E40" s="960"/>
      <c r="F40" s="960"/>
      <c r="G40" s="960"/>
      <c r="H40" s="961"/>
      <c r="I40" s="1261"/>
      <c r="J40" s="1261"/>
      <c r="K40" s="1261"/>
      <c r="L40" s="1261"/>
      <c r="M40" s="1261"/>
      <c r="N40" s="1262"/>
      <c r="O40" s="1261"/>
      <c r="P40" s="1261"/>
      <c r="Q40" s="1261"/>
      <c r="R40" s="1261"/>
      <c r="S40" s="1261"/>
      <c r="T40" s="1261"/>
      <c r="U40" s="1261"/>
      <c r="V40" s="1261"/>
      <c r="W40" s="1262"/>
      <c r="X40" s="1262"/>
      <c r="Y40" s="1263"/>
      <c r="Z40" s="1263"/>
      <c r="AA40" s="1264"/>
      <c r="AB40" s="1262"/>
      <c r="AC40" s="1263"/>
      <c r="AD40" s="1263"/>
      <c r="AE40" s="1263"/>
      <c r="AF40" s="1263"/>
      <c r="AG40" s="1264"/>
      <c r="AH40" s="1262"/>
      <c r="AI40" s="1263"/>
      <c r="AJ40" s="1263"/>
      <c r="AK40" s="1263"/>
      <c r="AL40" s="1263"/>
      <c r="AM40" s="1264"/>
      <c r="AN40" s="1264"/>
      <c r="AO40" s="1261"/>
      <c r="AP40" s="1261"/>
      <c r="AQ40" s="1261"/>
      <c r="AR40" s="1261"/>
      <c r="AS40" s="1261"/>
      <c r="AT40" s="1261"/>
      <c r="AU40" s="1261"/>
      <c r="AV40" s="1261"/>
      <c r="AW40" s="1261"/>
      <c r="AX40" s="1261"/>
      <c r="AY40" s="1261"/>
      <c r="AZ40" s="1261"/>
      <c r="BA40" s="1261"/>
      <c r="BB40" s="1261"/>
      <c r="BC40" s="1261"/>
      <c r="BD40" s="1261"/>
      <c r="BE40" s="1261"/>
      <c r="BF40" s="1261"/>
      <c r="BG40" s="1261"/>
      <c r="BH40" s="1261"/>
      <c r="BI40" s="1261"/>
      <c r="BJ40" s="1261"/>
      <c r="BK40" s="1261"/>
      <c r="BL40" s="1261"/>
      <c r="BM40" s="1261"/>
      <c r="BN40" s="1261"/>
      <c r="BO40" s="1261"/>
      <c r="BP40" s="1262"/>
      <c r="BQ40" s="1263"/>
      <c r="BR40" s="1263"/>
      <c r="BS40" s="1264"/>
      <c r="BT40" s="1255">
        <f t="shared" si="0"/>
        <v>0</v>
      </c>
      <c r="BU40" s="1256"/>
      <c r="BV40" s="1256"/>
      <c r="BW40" s="1256"/>
      <c r="BX40" s="1257"/>
      <c r="BY40" s="359"/>
      <c r="BZ40" s="118"/>
      <c r="CA40" s="359"/>
      <c r="CB40" s="359"/>
    </row>
    <row r="41" spans="1:80" ht="20.100000000000001" customHeight="1">
      <c r="A41" s="359"/>
      <c r="B41" s="103"/>
      <c r="C41" s="122"/>
      <c r="D41" s="959"/>
      <c r="E41" s="960"/>
      <c r="F41" s="960"/>
      <c r="G41" s="960"/>
      <c r="H41" s="961"/>
      <c r="I41" s="1261"/>
      <c r="J41" s="1261"/>
      <c r="K41" s="1261"/>
      <c r="L41" s="1261"/>
      <c r="M41" s="1261"/>
      <c r="N41" s="1262"/>
      <c r="O41" s="1261"/>
      <c r="P41" s="1261"/>
      <c r="Q41" s="1261"/>
      <c r="R41" s="1261"/>
      <c r="S41" s="1261"/>
      <c r="T41" s="1261"/>
      <c r="U41" s="1261"/>
      <c r="V41" s="1261"/>
      <c r="W41" s="1262"/>
      <c r="X41" s="1262"/>
      <c r="Y41" s="1263"/>
      <c r="Z41" s="1263"/>
      <c r="AA41" s="1264"/>
      <c r="AB41" s="1262"/>
      <c r="AC41" s="1263"/>
      <c r="AD41" s="1263"/>
      <c r="AE41" s="1263"/>
      <c r="AF41" s="1263"/>
      <c r="AG41" s="1264"/>
      <c r="AH41" s="1262"/>
      <c r="AI41" s="1263"/>
      <c r="AJ41" s="1263"/>
      <c r="AK41" s="1263"/>
      <c r="AL41" s="1263"/>
      <c r="AM41" s="1264"/>
      <c r="AN41" s="1264"/>
      <c r="AO41" s="1261"/>
      <c r="AP41" s="1261"/>
      <c r="AQ41" s="1261"/>
      <c r="AR41" s="1261"/>
      <c r="AS41" s="1261"/>
      <c r="AT41" s="1261"/>
      <c r="AU41" s="1261"/>
      <c r="AV41" s="1261"/>
      <c r="AW41" s="1261"/>
      <c r="AX41" s="1261"/>
      <c r="AY41" s="1261"/>
      <c r="AZ41" s="1261"/>
      <c r="BA41" s="1261"/>
      <c r="BB41" s="1261"/>
      <c r="BC41" s="1261"/>
      <c r="BD41" s="1261"/>
      <c r="BE41" s="1261"/>
      <c r="BF41" s="1261"/>
      <c r="BG41" s="1261"/>
      <c r="BH41" s="1261"/>
      <c r="BI41" s="1261"/>
      <c r="BJ41" s="1261"/>
      <c r="BK41" s="1261"/>
      <c r="BL41" s="1261"/>
      <c r="BM41" s="1261"/>
      <c r="BN41" s="1261"/>
      <c r="BO41" s="1261"/>
      <c r="BP41" s="1262"/>
      <c r="BQ41" s="1263"/>
      <c r="BR41" s="1263"/>
      <c r="BS41" s="1264"/>
      <c r="BT41" s="1265">
        <f t="shared" si="0"/>
        <v>0</v>
      </c>
      <c r="BU41" s="1266"/>
      <c r="BV41" s="1266"/>
      <c r="BW41" s="1266"/>
      <c r="BX41" s="1267"/>
      <c r="BY41" s="359"/>
      <c r="BZ41" s="118"/>
      <c r="CA41" s="359"/>
      <c r="CB41" s="359"/>
    </row>
    <row r="42" spans="1:80" ht="20.100000000000001" customHeight="1">
      <c r="A42" s="359"/>
      <c r="B42" s="103"/>
      <c r="C42" s="122"/>
      <c r="D42" s="959"/>
      <c r="E42" s="960"/>
      <c r="F42" s="960"/>
      <c r="G42" s="960"/>
      <c r="H42" s="961"/>
      <c r="I42" s="1261"/>
      <c r="J42" s="1261"/>
      <c r="K42" s="1261"/>
      <c r="L42" s="1261"/>
      <c r="M42" s="1261"/>
      <c r="N42" s="1262"/>
      <c r="O42" s="1261"/>
      <c r="P42" s="1261"/>
      <c r="Q42" s="1261"/>
      <c r="R42" s="1261"/>
      <c r="S42" s="1261"/>
      <c r="T42" s="1261"/>
      <c r="U42" s="1261"/>
      <c r="V42" s="1261"/>
      <c r="W42" s="1262"/>
      <c r="X42" s="1262"/>
      <c r="Y42" s="1263"/>
      <c r="Z42" s="1263"/>
      <c r="AA42" s="1264"/>
      <c r="AB42" s="1262"/>
      <c r="AC42" s="1263"/>
      <c r="AD42" s="1263"/>
      <c r="AE42" s="1263"/>
      <c r="AF42" s="1263"/>
      <c r="AG42" s="1264"/>
      <c r="AH42" s="1262"/>
      <c r="AI42" s="1263"/>
      <c r="AJ42" s="1263"/>
      <c r="AK42" s="1263"/>
      <c r="AL42" s="1263"/>
      <c r="AM42" s="1264"/>
      <c r="AN42" s="1264"/>
      <c r="AO42" s="1261"/>
      <c r="AP42" s="1261"/>
      <c r="AQ42" s="1261"/>
      <c r="AR42" s="1261"/>
      <c r="AS42" s="1261"/>
      <c r="AT42" s="1261"/>
      <c r="AU42" s="1261"/>
      <c r="AV42" s="1261"/>
      <c r="AW42" s="1261"/>
      <c r="AX42" s="1261"/>
      <c r="AY42" s="1261"/>
      <c r="AZ42" s="1261"/>
      <c r="BA42" s="1261"/>
      <c r="BB42" s="1261"/>
      <c r="BC42" s="1261"/>
      <c r="BD42" s="1261"/>
      <c r="BE42" s="1261"/>
      <c r="BF42" s="1261"/>
      <c r="BG42" s="1261"/>
      <c r="BH42" s="1261"/>
      <c r="BI42" s="1261"/>
      <c r="BJ42" s="1261"/>
      <c r="BK42" s="1261"/>
      <c r="BL42" s="1261"/>
      <c r="BM42" s="1261"/>
      <c r="BN42" s="1261"/>
      <c r="BO42" s="1261"/>
      <c r="BP42" s="1262"/>
      <c r="BQ42" s="1263"/>
      <c r="BR42" s="1263"/>
      <c r="BS42" s="1264"/>
      <c r="BT42" s="1255">
        <f t="shared" si="0"/>
        <v>0</v>
      </c>
      <c r="BU42" s="1256"/>
      <c r="BV42" s="1256"/>
      <c r="BW42" s="1256"/>
      <c r="BX42" s="1257"/>
      <c r="BY42" s="359"/>
      <c r="BZ42" s="118"/>
      <c r="CA42" s="359"/>
      <c r="CB42" s="359"/>
    </row>
    <row r="43" spans="1:80" ht="20.100000000000001" customHeight="1" thickBot="1">
      <c r="A43" s="359"/>
      <c r="B43" s="103"/>
      <c r="C43" s="122"/>
      <c r="D43" s="962"/>
      <c r="E43" s="963"/>
      <c r="F43" s="963"/>
      <c r="G43" s="963"/>
      <c r="H43" s="964"/>
      <c r="I43" s="1242"/>
      <c r="J43" s="1242"/>
      <c r="K43" s="1242"/>
      <c r="L43" s="1242"/>
      <c r="M43" s="1242"/>
      <c r="N43" s="1258"/>
      <c r="O43" s="1242"/>
      <c r="P43" s="1242"/>
      <c r="Q43" s="1242"/>
      <c r="R43" s="1242"/>
      <c r="S43" s="1242"/>
      <c r="T43" s="1242"/>
      <c r="U43" s="1242"/>
      <c r="V43" s="1242"/>
      <c r="W43" s="1258"/>
      <c r="X43" s="1258"/>
      <c r="Y43" s="1259"/>
      <c r="Z43" s="1259"/>
      <c r="AA43" s="1260"/>
      <c r="AB43" s="1258"/>
      <c r="AC43" s="1259"/>
      <c r="AD43" s="1259"/>
      <c r="AE43" s="1259"/>
      <c r="AF43" s="1259"/>
      <c r="AG43" s="1260"/>
      <c r="AH43" s="1258"/>
      <c r="AI43" s="1259"/>
      <c r="AJ43" s="1259"/>
      <c r="AK43" s="1259"/>
      <c r="AL43" s="1259"/>
      <c r="AM43" s="1260"/>
      <c r="AN43" s="1260"/>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3">
        <f t="shared" si="0"/>
        <v>0</v>
      </c>
      <c r="BU43" s="1244"/>
      <c r="BV43" s="1244"/>
      <c r="BW43" s="1244"/>
      <c r="BX43" s="1245"/>
      <c r="BY43" s="359"/>
      <c r="BZ43" s="118"/>
      <c r="CA43" s="359"/>
      <c r="CB43" s="359"/>
    </row>
    <row r="44" spans="1:80" ht="20.100000000000001" customHeight="1" thickTop="1" thickBot="1">
      <c r="A44" s="359"/>
      <c r="B44" s="103"/>
      <c r="C44" s="122"/>
      <c r="D44" s="1254" t="s">
        <v>113</v>
      </c>
      <c r="E44" s="1252"/>
      <c r="F44" s="1252"/>
      <c r="G44" s="1252"/>
      <c r="H44" s="1253"/>
      <c r="I44" s="1246">
        <f>SUM(I36:N43)</f>
        <v>0</v>
      </c>
      <c r="J44" s="1246"/>
      <c r="K44" s="1246"/>
      <c r="L44" s="1246"/>
      <c r="M44" s="1246"/>
      <c r="N44" s="1251"/>
      <c r="O44" s="1246">
        <f>SUM(O36:S43)</f>
        <v>0</v>
      </c>
      <c r="P44" s="1246"/>
      <c r="Q44" s="1246"/>
      <c r="R44" s="1246"/>
      <c r="S44" s="1246"/>
      <c r="T44" s="1246">
        <f>SUM(T36:W43)</f>
        <v>0</v>
      </c>
      <c r="U44" s="1246"/>
      <c r="V44" s="1246"/>
      <c r="W44" s="1251"/>
      <c r="X44" s="1251">
        <f>SUM(X36:AA43)</f>
        <v>0</v>
      </c>
      <c r="Y44" s="1252"/>
      <c r="Z44" s="1252"/>
      <c r="AA44" s="1253"/>
      <c r="AB44" s="1251">
        <f>SUM(AB36:AG43)</f>
        <v>0</v>
      </c>
      <c r="AC44" s="1252"/>
      <c r="AD44" s="1252"/>
      <c r="AE44" s="1252"/>
      <c r="AF44" s="1252"/>
      <c r="AG44" s="1253"/>
      <c r="AH44" s="1251">
        <f>SUM(AH36:AM43)</f>
        <v>0</v>
      </c>
      <c r="AI44" s="1252"/>
      <c r="AJ44" s="1252"/>
      <c r="AK44" s="1252"/>
      <c r="AL44" s="1252"/>
      <c r="AM44" s="1253"/>
      <c r="AN44" s="1253">
        <f>SUM(AN36:AQ43)</f>
        <v>0</v>
      </c>
      <c r="AO44" s="1246"/>
      <c r="AP44" s="1246"/>
      <c r="AQ44" s="1246"/>
      <c r="AR44" s="1246">
        <f>SUM(AR36:AU43)</f>
        <v>0</v>
      </c>
      <c r="AS44" s="1246"/>
      <c r="AT44" s="1246"/>
      <c r="AU44" s="1246"/>
      <c r="AV44" s="1246">
        <f>SUM(AV36:AY43)</f>
        <v>0</v>
      </c>
      <c r="AW44" s="1246"/>
      <c r="AX44" s="1246"/>
      <c r="AY44" s="1246"/>
      <c r="AZ44" s="1246">
        <f>SUM(AZ36:BC43)</f>
        <v>0</v>
      </c>
      <c r="BA44" s="1246"/>
      <c r="BB44" s="1246"/>
      <c r="BC44" s="1246"/>
      <c r="BD44" s="1246">
        <f>SUM(BD36:BG43)</f>
        <v>0</v>
      </c>
      <c r="BE44" s="1246"/>
      <c r="BF44" s="1246"/>
      <c r="BG44" s="1246"/>
      <c r="BH44" s="1246">
        <f>SUM(BH36:BK43)</f>
        <v>0</v>
      </c>
      <c r="BI44" s="1246"/>
      <c r="BJ44" s="1246"/>
      <c r="BK44" s="1246"/>
      <c r="BL44" s="1246">
        <f>SUM(BL36:BO43)</f>
        <v>0</v>
      </c>
      <c r="BM44" s="1246"/>
      <c r="BN44" s="1246"/>
      <c r="BO44" s="1246"/>
      <c r="BP44" s="1246">
        <f>SUM(BP36:BS43)</f>
        <v>0</v>
      </c>
      <c r="BQ44" s="1246"/>
      <c r="BR44" s="1246"/>
      <c r="BS44" s="1246"/>
      <c r="BT44" s="1247">
        <f>SUM(I44:BS44)</f>
        <v>0</v>
      </c>
      <c r="BU44" s="1247"/>
      <c r="BV44" s="1247"/>
      <c r="BW44" s="1247"/>
      <c r="BX44" s="1248"/>
      <c r="BY44" s="359"/>
      <c r="BZ44" s="118"/>
      <c r="CA44" s="359"/>
      <c r="CB44" s="359"/>
    </row>
    <row r="45" spans="1:80" ht="20.100000000000001" customHeight="1" thickBot="1">
      <c r="A45" s="359"/>
      <c r="B45" s="103"/>
      <c r="C45" s="126"/>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5"/>
      <c r="CA45" s="359"/>
      <c r="CB45" s="359"/>
    </row>
    <row r="46" spans="1:80" ht="20.100000000000001" customHeight="1">
      <c r="A46" s="359"/>
      <c r="B46" s="359"/>
      <c r="C46" s="1249" t="s">
        <v>326</v>
      </c>
      <c r="D46" s="1250"/>
      <c r="E46" s="1250"/>
      <c r="F46" s="1250"/>
      <c r="G46" s="1250"/>
      <c r="H46" s="1250"/>
      <c r="I46" s="1250"/>
      <c r="J46" s="1250"/>
      <c r="K46" s="1250"/>
      <c r="L46" s="1250"/>
      <c r="M46" s="1250"/>
      <c r="N46" s="1250"/>
      <c r="O46" s="1250"/>
      <c r="P46" s="1250"/>
      <c r="Q46" s="1250"/>
      <c r="R46" s="1250"/>
      <c r="S46" s="1250"/>
      <c r="T46" s="1250"/>
      <c r="U46" s="1250"/>
      <c r="V46" s="1250"/>
      <c r="W46" s="1250"/>
      <c r="X46" s="1250"/>
      <c r="Y46" s="1250"/>
      <c r="Z46" s="1250"/>
      <c r="AA46" s="1250"/>
      <c r="AB46" s="1250"/>
      <c r="AC46" s="1250"/>
      <c r="AD46" s="1250"/>
      <c r="AE46" s="1250"/>
      <c r="AF46" s="1250"/>
      <c r="AG46" s="1250"/>
      <c r="AH46" s="1250"/>
      <c r="AI46" s="1250"/>
      <c r="AJ46" s="1250"/>
      <c r="AK46" s="1250"/>
      <c r="AL46" s="1250"/>
      <c r="AM46" s="1250"/>
      <c r="AN46" s="1250"/>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359"/>
      <c r="CB46" s="359"/>
    </row>
    <row r="47" spans="1:80" ht="20.100000000000001" customHeight="1">
      <c r="CB47" s="454" t="str">
        <f>様式7!$F$4</f>
        <v>○○○○○○○○○○○ESCO事業</v>
      </c>
    </row>
  </sheetData>
  <mergeCells count="157">
    <mergeCell ref="BV1:BZ1"/>
    <mergeCell ref="C3:F3"/>
    <mergeCell ref="D33:H35"/>
    <mergeCell ref="I33:N33"/>
    <mergeCell ref="O33:BS33"/>
    <mergeCell ref="BT33:BX35"/>
    <mergeCell ref="I34:N35"/>
    <mergeCell ref="O34:S35"/>
    <mergeCell ref="T34:W35"/>
    <mergeCell ref="X34:AA35"/>
    <mergeCell ref="BD34:BG35"/>
    <mergeCell ref="BH34:BK35"/>
    <mergeCell ref="BL34:BO35"/>
    <mergeCell ref="BP34:BS35"/>
    <mergeCell ref="AR34:AU35"/>
    <mergeCell ref="AV34:AY35"/>
    <mergeCell ref="AZ34:BC35"/>
    <mergeCell ref="I36:N36"/>
    <mergeCell ref="O36:S36"/>
    <mergeCell ref="T36:W36"/>
    <mergeCell ref="X36:AA36"/>
    <mergeCell ref="AB36:AG36"/>
    <mergeCell ref="AH36:AM36"/>
    <mergeCell ref="AB34:AG35"/>
    <mergeCell ref="AH34:AM35"/>
    <mergeCell ref="AN34:AQ35"/>
    <mergeCell ref="AR37:AU37"/>
    <mergeCell ref="BL36:BO36"/>
    <mergeCell ref="BP36:BS36"/>
    <mergeCell ref="BT36:BX36"/>
    <mergeCell ref="I37:N37"/>
    <mergeCell ref="O37:S37"/>
    <mergeCell ref="T37:W37"/>
    <mergeCell ref="X37:AA37"/>
    <mergeCell ref="AB37:AG37"/>
    <mergeCell ref="AH37:AM37"/>
    <mergeCell ref="AN37:AQ37"/>
    <mergeCell ref="AN36:AQ36"/>
    <mergeCell ref="AR36:AU36"/>
    <mergeCell ref="AV36:AY36"/>
    <mergeCell ref="AZ36:BC36"/>
    <mergeCell ref="BD36:BG36"/>
    <mergeCell ref="BH36:BK36"/>
    <mergeCell ref="BP37:BS37"/>
    <mergeCell ref="BT37:BX37"/>
    <mergeCell ref="AV37:AY37"/>
    <mergeCell ref="AZ37:BC37"/>
    <mergeCell ref="BD37:BG37"/>
    <mergeCell ref="BH37:BK37"/>
    <mergeCell ref="BL37:BO37"/>
    <mergeCell ref="BT38:BX38"/>
    <mergeCell ref="I39:N39"/>
    <mergeCell ref="O39:S39"/>
    <mergeCell ref="T39:W39"/>
    <mergeCell ref="X39:AA39"/>
    <mergeCell ref="AB39:AG39"/>
    <mergeCell ref="AH39:AM39"/>
    <mergeCell ref="AN39:AQ39"/>
    <mergeCell ref="AR39:AU39"/>
    <mergeCell ref="AV39:AY39"/>
    <mergeCell ref="AV38:AY38"/>
    <mergeCell ref="AZ38:BC38"/>
    <mergeCell ref="BD38:BG38"/>
    <mergeCell ref="BH38:BK38"/>
    <mergeCell ref="BL38:BO38"/>
    <mergeCell ref="BP38:BS38"/>
    <mergeCell ref="I38:N38"/>
    <mergeCell ref="O38:S38"/>
    <mergeCell ref="T38:W38"/>
    <mergeCell ref="X38:AA38"/>
    <mergeCell ref="AB38:AG38"/>
    <mergeCell ref="AH38:AM38"/>
    <mergeCell ref="AN38:AQ38"/>
    <mergeCell ref="AR38:AU38"/>
    <mergeCell ref="BT41:BX41"/>
    <mergeCell ref="AZ39:BC39"/>
    <mergeCell ref="BD39:BG39"/>
    <mergeCell ref="BH39:BK39"/>
    <mergeCell ref="BL39:BO39"/>
    <mergeCell ref="BP39:BS39"/>
    <mergeCell ref="BT39:BX39"/>
    <mergeCell ref="AV41:AY41"/>
    <mergeCell ref="AZ41:BC41"/>
    <mergeCell ref="BD41:BG41"/>
    <mergeCell ref="BH41:BK41"/>
    <mergeCell ref="BL41:BO41"/>
    <mergeCell ref="AR41:AU41"/>
    <mergeCell ref="BL40:BO40"/>
    <mergeCell ref="BP40:BS40"/>
    <mergeCell ref="BT40:BX40"/>
    <mergeCell ref="I41:N41"/>
    <mergeCell ref="O41:S41"/>
    <mergeCell ref="T41:W41"/>
    <mergeCell ref="X41:AA41"/>
    <mergeCell ref="AB41:AG41"/>
    <mergeCell ref="AH41:AM41"/>
    <mergeCell ref="AN41:AQ41"/>
    <mergeCell ref="AN40:AQ40"/>
    <mergeCell ref="AR40:AU40"/>
    <mergeCell ref="AV40:AY40"/>
    <mergeCell ref="AZ40:BC40"/>
    <mergeCell ref="BD40:BG40"/>
    <mergeCell ref="BH40:BK40"/>
    <mergeCell ref="I40:N40"/>
    <mergeCell ref="O40:S40"/>
    <mergeCell ref="T40:W40"/>
    <mergeCell ref="X40:AA40"/>
    <mergeCell ref="AB40:AG40"/>
    <mergeCell ref="AH40:AM40"/>
    <mergeCell ref="BP41:BS41"/>
    <mergeCell ref="BT42:BX42"/>
    <mergeCell ref="I43:N43"/>
    <mergeCell ref="O43:S43"/>
    <mergeCell ref="T43:W43"/>
    <mergeCell ref="X43:AA43"/>
    <mergeCell ref="AB43:AG43"/>
    <mergeCell ref="AH43:AM43"/>
    <mergeCell ref="AN43:AQ43"/>
    <mergeCell ref="AR43:AU43"/>
    <mergeCell ref="AV43:AY43"/>
    <mergeCell ref="AV42:AY42"/>
    <mergeCell ref="AZ42:BC42"/>
    <mergeCell ref="BD42:BG42"/>
    <mergeCell ref="BH42:BK42"/>
    <mergeCell ref="BL42:BO42"/>
    <mergeCell ref="BP42:BS42"/>
    <mergeCell ref="I42:N42"/>
    <mergeCell ref="O42:S42"/>
    <mergeCell ref="AN42:AQ42"/>
    <mergeCell ref="AR42:AU42"/>
    <mergeCell ref="T42:W42"/>
    <mergeCell ref="X42:AA42"/>
    <mergeCell ref="AB42:AG42"/>
    <mergeCell ref="AH42:AM42"/>
    <mergeCell ref="C46:BZ46"/>
    <mergeCell ref="AH44:AM44"/>
    <mergeCell ref="AN44:AQ44"/>
    <mergeCell ref="AR44:AU44"/>
    <mergeCell ref="AV44:AY44"/>
    <mergeCell ref="AZ44:BC44"/>
    <mergeCell ref="BD44:BG44"/>
    <mergeCell ref="D44:H44"/>
    <mergeCell ref="I44:N44"/>
    <mergeCell ref="O44:S44"/>
    <mergeCell ref="T44:W44"/>
    <mergeCell ref="X44:AA44"/>
    <mergeCell ref="AB44:AG44"/>
    <mergeCell ref="AZ43:BC43"/>
    <mergeCell ref="BD43:BG43"/>
    <mergeCell ref="BH43:BK43"/>
    <mergeCell ref="BL43:BO43"/>
    <mergeCell ref="BP43:BS43"/>
    <mergeCell ref="BT43:BX43"/>
    <mergeCell ref="BH44:BK44"/>
    <mergeCell ref="BL44:BO44"/>
    <mergeCell ref="BP44:BS44"/>
    <mergeCell ref="BT44:BX44"/>
  </mergeCells>
  <phoneticPr fontId="3"/>
  <pageMargins left="0.78740157480314965" right="0" top="0.47244094488188981" bottom="0" header="0.51181102362204722" footer="0.51181102362204722"/>
  <pageSetup paperSize="8" scale="93"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8"/>
  <sheetViews>
    <sheetView view="pageBreakPreview" topLeftCell="A4" zoomScaleNormal="100" zoomScaleSheetLayoutView="100" workbookViewId="0">
      <selection activeCell="J20" sqref="J20:N20"/>
    </sheetView>
  </sheetViews>
  <sheetFormatPr defaultRowHeight="13.5"/>
  <cols>
    <col min="1" max="1" width="15.75" style="136" customWidth="1"/>
    <col min="2" max="2" width="35.25" style="136" customWidth="1"/>
    <col min="3" max="3" width="33.75" style="136" customWidth="1"/>
    <col min="4" max="4" width="11.125" style="136" customWidth="1"/>
    <col min="5" max="256" width="9" style="136"/>
    <col min="257" max="257" width="15.75" style="136" customWidth="1"/>
    <col min="258" max="258" width="33.625" style="136" customWidth="1"/>
    <col min="259" max="259" width="33.75" style="136" customWidth="1"/>
    <col min="260" max="260" width="11.125" style="136" customWidth="1"/>
    <col min="261" max="512" width="9" style="136"/>
    <col min="513" max="513" width="15.75" style="136" customWidth="1"/>
    <col min="514" max="514" width="33.625" style="136" customWidth="1"/>
    <col min="515" max="515" width="33.75" style="136" customWidth="1"/>
    <col min="516" max="516" width="11.125" style="136" customWidth="1"/>
    <col min="517" max="768" width="9" style="136"/>
    <col min="769" max="769" width="15.75" style="136" customWidth="1"/>
    <col min="770" max="770" width="33.625" style="136" customWidth="1"/>
    <col min="771" max="771" width="33.75" style="136" customWidth="1"/>
    <col min="772" max="772" width="11.125" style="136" customWidth="1"/>
    <col min="773" max="1024" width="9" style="136"/>
    <col min="1025" max="1025" width="15.75" style="136" customWidth="1"/>
    <col min="1026" max="1026" width="33.625" style="136" customWidth="1"/>
    <col min="1027" max="1027" width="33.75" style="136" customWidth="1"/>
    <col min="1028" max="1028" width="11.125" style="136" customWidth="1"/>
    <col min="1029" max="1280" width="9" style="136"/>
    <col min="1281" max="1281" width="15.75" style="136" customWidth="1"/>
    <col min="1282" max="1282" width="33.625" style="136" customWidth="1"/>
    <col min="1283" max="1283" width="33.75" style="136" customWidth="1"/>
    <col min="1284" max="1284" width="11.125" style="136" customWidth="1"/>
    <col min="1285" max="1536" width="9" style="136"/>
    <col min="1537" max="1537" width="15.75" style="136" customWidth="1"/>
    <col min="1538" max="1538" width="33.625" style="136" customWidth="1"/>
    <col min="1539" max="1539" width="33.75" style="136" customWidth="1"/>
    <col min="1540" max="1540" width="11.125" style="136" customWidth="1"/>
    <col min="1541" max="1792" width="9" style="136"/>
    <col min="1793" max="1793" width="15.75" style="136" customWidth="1"/>
    <col min="1794" max="1794" width="33.625" style="136" customWidth="1"/>
    <col min="1795" max="1795" width="33.75" style="136" customWidth="1"/>
    <col min="1796" max="1796" width="11.125" style="136" customWidth="1"/>
    <col min="1797" max="2048" width="9" style="136"/>
    <col min="2049" max="2049" width="15.75" style="136" customWidth="1"/>
    <col min="2050" max="2050" width="33.625" style="136" customWidth="1"/>
    <col min="2051" max="2051" width="33.75" style="136" customWidth="1"/>
    <col min="2052" max="2052" width="11.125" style="136" customWidth="1"/>
    <col min="2053" max="2304" width="9" style="136"/>
    <col min="2305" max="2305" width="15.75" style="136" customWidth="1"/>
    <col min="2306" max="2306" width="33.625" style="136" customWidth="1"/>
    <col min="2307" max="2307" width="33.75" style="136" customWidth="1"/>
    <col min="2308" max="2308" width="11.125" style="136" customWidth="1"/>
    <col min="2309" max="2560" width="9" style="136"/>
    <col min="2561" max="2561" width="15.75" style="136" customWidth="1"/>
    <col min="2562" max="2562" width="33.625" style="136" customWidth="1"/>
    <col min="2563" max="2563" width="33.75" style="136" customWidth="1"/>
    <col min="2564" max="2564" width="11.125" style="136" customWidth="1"/>
    <col min="2565" max="2816" width="9" style="136"/>
    <col min="2817" max="2817" width="15.75" style="136" customWidth="1"/>
    <col min="2818" max="2818" width="33.625" style="136" customWidth="1"/>
    <col min="2819" max="2819" width="33.75" style="136" customWidth="1"/>
    <col min="2820" max="2820" width="11.125" style="136" customWidth="1"/>
    <col min="2821" max="3072" width="9" style="136"/>
    <col min="3073" max="3073" width="15.75" style="136" customWidth="1"/>
    <col min="3074" max="3074" width="33.625" style="136" customWidth="1"/>
    <col min="3075" max="3075" width="33.75" style="136" customWidth="1"/>
    <col min="3076" max="3076" width="11.125" style="136" customWidth="1"/>
    <col min="3077" max="3328" width="9" style="136"/>
    <col min="3329" max="3329" width="15.75" style="136" customWidth="1"/>
    <col min="3330" max="3330" width="33.625" style="136" customWidth="1"/>
    <col min="3331" max="3331" width="33.75" style="136" customWidth="1"/>
    <col min="3332" max="3332" width="11.125" style="136" customWidth="1"/>
    <col min="3333" max="3584" width="9" style="136"/>
    <col min="3585" max="3585" width="15.75" style="136" customWidth="1"/>
    <col min="3586" max="3586" width="33.625" style="136" customWidth="1"/>
    <col min="3587" max="3587" width="33.75" style="136" customWidth="1"/>
    <col min="3588" max="3588" width="11.125" style="136" customWidth="1"/>
    <col min="3589" max="3840" width="9" style="136"/>
    <col min="3841" max="3841" width="15.75" style="136" customWidth="1"/>
    <col min="3842" max="3842" width="33.625" style="136" customWidth="1"/>
    <col min="3843" max="3843" width="33.75" style="136" customWidth="1"/>
    <col min="3844" max="3844" width="11.125" style="136" customWidth="1"/>
    <col min="3845" max="4096" width="9" style="136"/>
    <col min="4097" max="4097" width="15.75" style="136" customWidth="1"/>
    <col min="4098" max="4098" width="33.625" style="136" customWidth="1"/>
    <col min="4099" max="4099" width="33.75" style="136" customWidth="1"/>
    <col min="4100" max="4100" width="11.125" style="136" customWidth="1"/>
    <col min="4101" max="4352" width="9" style="136"/>
    <col min="4353" max="4353" width="15.75" style="136" customWidth="1"/>
    <col min="4354" max="4354" width="33.625" style="136" customWidth="1"/>
    <col min="4355" max="4355" width="33.75" style="136" customWidth="1"/>
    <col min="4356" max="4356" width="11.125" style="136" customWidth="1"/>
    <col min="4357" max="4608" width="9" style="136"/>
    <col min="4609" max="4609" width="15.75" style="136" customWidth="1"/>
    <col min="4610" max="4610" width="33.625" style="136" customWidth="1"/>
    <col min="4611" max="4611" width="33.75" style="136" customWidth="1"/>
    <col min="4612" max="4612" width="11.125" style="136" customWidth="1"/>
    <col min="4613" max="4864" width="9" style="136"/>
    <col min="4865" max="4865" width="15.75" style="136" customWidth="1"/>
    <col min="4866" max="4866" width="33.625" style="136" customWidth="1"/>
    <col min="4867" max="4867" width="33.75" style="136" customWidth="1"/>
    <col min="4868" max="4868" width="11.125" style="136" customWidth="1"/>
    <col min="4869" max="5120" width="9" style="136"/>
    <col min="5121" max="5121" width="15.75" style="136" customWidth="1"/>
    <col min="5122" max="5122" width="33.625" style="136" customWidth="1"/>
    <col min="5123" max="5123" width="33.75" style="136" customWidth="1"/>
    <col min="5124" max="5124" width="11.125" style="136" customWidth="1"/>
    <col min="5125" max="5376" width="9" style="136"/>
    <col min="5377" max="5377" width="15.75" style="136" customWidth="1"/>
    <col min="5378" max="5378" width="33.625" style="136" customWidth="1"/>
    <col min="5379" max="5379" width="33.75" style="136" customWidth="1"/>
    <col min="5380" max="5380" width="11.125" style="136" customWidth="1"/>
    <col min="5381" max="5632" width="9" style="136"/>
    <col min="5633" max="5633" width="15.75" style="136" customWidth="1"/>
    <col min="5634" max="5634" width="33.625" style="136" customWidth="1"/>
    <col min="5635" max="5635" width="33.75" style="136" customWidth="1"/>
    <col min="5636" max="5636" width="11.125" style="136" customWidth="1"/>
    <col min="5637" max="5888" width="9" style="136"/>
    <col min="5889" max="5889" width="15.75" style="136" customWidth="1"/>
    <col min="5890" max="5890" width="33.625" style="136" customWidth="1"/>
    <col min="5891" max="5891" width="33.75" style="136" customWidth="1"/>
    <col min="5892" max="5892" width="11.125" style="136" customWidth="1"/>
    <col min="5893" max="6144" width="9" style="136"/>
    <col min="6145" max="6145" width="15.75" style="136" customWidth="1"/>
    <col min="6146" max="6146" width="33.625" style="136" customWidth="1"/>
    <col min="6147" max="6147" width="33.75" style="136" customWidth="1"/>
    <col min="6148" max="6148" width="11.125" style="136" customWidth="1"/>
    <col min="6149" max="6400" width="9" style="136"/>
    <col min="6401" max="6401" width="15.75" style="136" customWidth="1"/>
    <col min="6402" max="6402" width="33.625" style="136" customWidth="1"/>
    <col min="6403" max="6403" width="33.75" style="136" customWidth="1"/>
    <col min="6404" max="6404" width="11.125" style="136" customWidth="1"/>
    <col min="6405" max="6656" width="9" style="136"/>
    <col min="6657" max="6657" width="15.75" style="136" customWidth="1"/>
    <col min="6658" max="6658" width="33.625" style="136" customWidth="1"/>
    <col min="6659" max="6659" width="33.75" style="136" customWidth="1"/>
    <col min="6660" max="6660" width="11.125" style="136" customWidth="1"/>
    <col min="6661" max="6912" width="9" style="136"/>
    <col min="6913" max="6913" width="15.75" style="136" customWidth="1"/>
    <col min="6914" max="6914" width="33.625" style="136" customWidth="1"/>
    <col min="6915" max="6915" width="33.75" style="136" customWidth="1"/>
    <col min="6916" max="6916" width="11.125" style="136" customWidth="1"/>
    <col min="6917" max="7168" width="9" style="136"/>
    <col min="7169" max="7169" width="15.75" style="136" customWidth="1"/>
    <col min="7170" max="7170" width="33.625" style="136" customWidth="1"/>
    <col min="7171" max="7171" width="33.75" style="136" customWidth="1"/>
    <col min="7172" max="7172" width="11.125" style="136" customWidth="1"/>
    <col min="7173" max="7424" width="9" style="136"/>
    <col min="7425" max="7425" width="15.75" style="136" customWidth="1"/>
    <col min="7426" max="7426" width="33.625" style="136" customWidth="1"/>
    <col min="7427" max="7427" width="33.75" style="136" customWidth="1"/>
    <col min="7428" max="7428" width="11.125" style="136" customWidth="1"/>
    <col min="7429" max="7680" width="9" style="136"/>
    <col min="7681" max="7681" width="15.75" style="136" customWidth="1"/>
    <col min="7682" max="7682" width="33.625" style="136" customWidth="1"/>
    <col min="7683" max="7683" width="33.75" style="136" customWidth="1"/>
    <col min="7684" max="7684" width="11.125" style="136" customWidth="1"/>
    <col min="7685" max="7936" width="9" style="136"/>
    <col min="7937" max="7937" width="15.75" style="136" customWidth="1"/>
    <col min="7938" max="7938" width="33.625" style="136" customWidth="1"/>
    <col min="7939" max="7939" width="33.75" style="136" customWidth="1"/>
    <col min="7940" max="7940" width="11.125" style="136" customWidth="1"/>
    <col min="7941" max="8192" width="9" style="136"/>
    <col min="8193" max="8193" width="15.75" style="136" customWidth="1"/>
    <col min="8194" max="8194" width="33.625" style="136" customWidth="1"/>
    <col min="8195" max="8195" width="33.75" style="136" customWidth="1"/>
    <col min="8196" max="8196" width="11.125" style="136" customWidth="1"/>
    <col min="8197" max="8448" width="9" style="136"/>
    <col min="8449" max="8449" width="15.75" style="136" customWidth="1"/>
    <col min="8450" max="8450" width="33.625" style="136" customWidth="1"/>
    <col min="8451" max="8451" width="33.75" style="136" customWidth="1"/>
    <col min="8452" max="8452" width="11.125" style="136" customWidth="1"/>
    <col min="8453" max="8704" width="9" style="136"/>
    <col min="8705" max="8705" width="15.75" style="136" customWidth="1"/>
    <col min="8706" max="8706" width="33.625" style="136" customWidth="1"/>
    <col min="8707" max="8707" width="33.75" style="136" customWidth="1"/>
    <col min="8708" max="8708" width="11.125" style="136" customWidth="1"/>
    <col min="8709" max="8960" width="9" style="136"/>
    <col min="8961" max="8961" width="15.75" style="136" customWidth="1"/>
    <col min="8962" max="8962" width="33.625" style="136" customWidth="1"/>
    <col min="8963" max="8963" width="33.75" style="136" customWidth="1"/>
    <col min="8964" max="8964" width="11.125" style="136" customWidth="1"/>
    <col min="8965" max="9216" width="9" style="136"/>
    <col min="9217" max="9217" width="15.75" style="136" customWidth="1"/>
    <col min="9218" max="9218" width="33.625" style="136" customWidth="1"/>
    <col min="9219" max="9219" width="33.75" style="136" customWidth="1"/>
    <col min="9220" max="9220" width="11.125" style="136" customWidth="1"/>
    <col min="9221" max="9472" width="9" style="136"/>
    <col min="9473" max="9473" width="15.75" style="136" customWidth="1"/>
    <col min="9474" max="9474" width="33.625" style="136" customWidth="1"/>
    <col min="9475" max="9475" width="33.75" style="136" customWidth="1"/>
    <col min="9476" max="9476" width="11.125" style="136" customWidth="1"/>
    <col min="9477" max="9728" width="9" style="136"/>
    <col min="9729" max="9729" width="15.75" style="136" customWidth="1"/>
    <col min="9730" max="9730" width="33.625" style="136" customWidth="1"/>
    <col min="9731" max="9731" width="33.75" style="136" customWidth="1"/>
    <col min="9732" max="9732" width="11.125" style="136" customWidth="1"/>
    <col min="9733" max="9984" width="9" style="136"/>
    <col min="9985" max="9985" width="15.75" style="136" customWidth="1"/>
    <col min="9986" max="9986" width="33.625" style="136" customWidth="1"/>
    <col min="9987" max="9987" width="33.75" style="136" customWidth="1"/>
    <col min="9988" max="9988" width="11.125" style="136" customWidth="1"/>
    <col min="9989" max="10240" width="9" style="136"/>
    <col min="10241" max="10241" width="15.75" style="136" customWidth="1"/>
    <col min="10242" max="10242" width="33.625" style="136" customWidth="1"/>
    <col min="10243" max="10243" width="33.75" style="136" customWidth="1"/>
    <col min="10244" max="10244" width="11.125" style="136" customWidth="1"/>
    <col min="10245" max="10496" width="9" style="136"/>
    <col min="10497" max="10497" width="15.75" style="136" customWidth="1"/>
    <col min="10498" max="10498" width="33.625" style="136" customWidth="1"/>
    <col min="10499" max="10499" width="33.75" style="136" customWidth="1"/>
    <col min="10500" max="10500" width="11.125" style="136" customWidth="1"/>
    <col min="10501" max="10752" width="9" style="136"/>
    <col min="10753" max="10753" width="15.75" style="136" customWidth="1"/>
    <col min="10754" max="10754" width="33.625" style="136" customWidth="1"/>
    <col min="10755" max="10755" width="33.75" style="136" customWidth="1"/>
    <col min="10756" max="10756" width="11.125" style="136" customWidth="1"/>
    <col min="10757" max="11008" width="9" style="136"/>
    <col min="11009" max="11009" width="15.75" style="136" customWidth="1"/>
    <col min="11010" max="11010" width="33.625" style="136" customWidth="1"/>
    <col min="11011" max="11011" width="33.75" style="136" customWidth="1"/>
    <col min="11012" max="11012" width="11.125" style="136" customWidth="1"/>
    <col min="11013" max="11264" width="9" style="136"/>
    <col min="11265" max="11265" width="15.75" style="136" customWidth="1"/>
    <col min="11266" max="11266" width="33.625" style="136" customWidth="1"/>
    <col min="11267" max="11267" width="33.75" style="136" customWidth="1"/>
    <col min="11268" max="11268" width="11.125" style="136" customWidth="1"/>
    <col min="11269" max="11520" width="9" style="136"/>
    <col min="11521" max="11521" width="15.75" style="136" customWidth="1"/>
    <col min="11522" max="11522" width="33.625" style="136" customWidth="1"/>
    <col min="11523" max="11523" width="33.75" style="136" customWidth="1"/>
    <col min="11524" max="11524" width="11.125" style="136" customWidth="1"/>
    <col min="11525" max="11776" width="9" style="136"/>
    <col min="11777" max="11777" width="15.75" style="136" customWidth="1"/>
    <col min="11778" max="11778" width="33.625" style="136" customWidth="1"/>
    <col min="11779" max="11779" width="33.75" style="136" customWidth="1"/>
    <col min="11780" max="11780" width="11.125" style="136" customWidth="1"/>
    <col min="11781" max="12032" width="9" style="136"/>
    <col min="12033" max="12033" width="15.75" style="136" customWidth="1"/>
    <col min="12034" max="12034" width="33.625" style="136" customWidth="1"/>
    <col min="12035" max="12035" width="33.75" style="136" customWidth="1"/>
    <col min="12036" max="12036" width="11.125" style="136" customWidth="1"/>
    <col min="12037" max="12288" width="9" style="136"/>
    <col min="12289" max="12289" width="15.75" style="136" customWidth="1"/>
    <col min="12290" max="12290" width="33.625" style="136" customWidth="1"/>
    <col min="12291" max="12291" width="33.75" style="136" customWidth="1"/>
    <col min="12292" max="12292" width="11.125" style="136" customWidth="1"/>
    <col min="12293" max="12544" width="9" style="136"/>
    <col min="12545" max="12545" width="15.75" style="136" customWidth="1"/>
    <col min="12546" max="12546" width="33.625" style="136" customWidth="1"/>
    <col min="12547" max="12547" width="33.75" style="136" customWidth="1"/>
    <col min="12548" max="12548" width="11.125" style="136" customWidth="1"/>
    <col min="12549" max="12800" width="9" style="136"/>
    <col min="12801" max="12801" width="15.75" style="136" customWidth="1"/>
    <col min="12802" max="12802" width="33.625" style="136" customWidth="1"/>
    <col min="12803" max="12803" width="33.75" style="136" customWidth="1"/>
    <col min="12804" max="12804" width="11.125" style="136" customWidth="1"/>
    <col min="12805" max="13056" width="9" style="136"/>
    <col min="13057" max="13057" width="15.75" style="136" customWidth="1"/>
    <col min="13058" max="13058" width="33.625" style="136" customWidth="1"/>
    <col min="13059" max="13059" width="33.75" style="136" customWidth="1"/>
    <col min="13060" max="13060" width="11.125" style="136" customWidth="1"/>
    <col min="13061" max="13312" width="9" style="136"/>
    <col min="13313" max="13313" width="15.75" style="136" customWidth="1"/>
    <col min="13314" max="13314" width="33.625" style="136" customWidth="1"/>
    <col min="13315" max="13315" width="33.75" style="136" customWidth="1"/>
    <col min="13316" max="13316" width="11.125" style="136" customWidth="1"/>
    <col min="13317" max="13568" width="9" style="136"/>
    <col min="13569" max="13569" width="15.75" style="136" customWidth="1"/>
    <col min="13570" max="13570" width="33.625" style="136" customWidth="1"/>
    <col min="13571" max="13571" width="33.75" style="136" customWidth="1"/>
    <col min="13572" max="13572" width="11.125" style="136" customWidth="1"/>
    <col min="13573" max="13824" width="9" style="136"/>
    <col min="13825" max="13825" width="15.75" style="136" customWidth="1"/>
    <col min="13826" max="13826" width="33.625" style="136" customWidth="1"/>
    <col min="13827" max="13827" width="33.75" style="136" customWidth="1"/>
    <col min="13828" max="13828" width="11.125" style="136" customWidth="1"/>
    <col min="13829" max="14080" width="9" style="136"/>
    <col min="14081" max="14081" width="15.75" style="136" customWidth="1"/>
    <col min="14082" max="14082" width="33.625" style="136" customWidth="1"/>
    <col min="14083" max="14083" width="33.75" style="136" customWidth="1"/>
    <col min="14084" max="14084" width="11.125" style="136" customWidth="1"/>
    <col min="14085" max="14336" width="9" style="136"/>
    <col min="14337" max="14337" width="15.75" style="136" customWidth="1"/>
    <col min="14338" max="14338" width="33.625" style="136" customWidth="1"/>
    <col min="14339" max="14339" width="33.75" style="136" customWidth="1"/>
    <col min="14340" max="14340" width="11.125" style="136" customWidth="1"/>
    <col min="14341" max="14592" width="9" style="136"/>
    <col min="14593" max="14593" width="15.75" style="136" customWidth="1"/>
    <col min="14594" max="14594" width="33.625" style="136" customWidth="1"/>
    <col min="14595" max="14595" width="33.75" style="136" customWidth="1"/>
    <col min="14596" max="14596" width="11.125" style="136" customWidth="1"/>
    <col min="14597" max="14848" width="9" style="136"/>
    <col min="14849" max="14849" width="15.75" style="136" customWidth="1"/>
    <col min="14850" max="14850" width="33.625" style="136" customWidth="1"/>
    <col min="14851" max="14851" width="33.75" style="136" customWidth="1"/>
    <col min="14852" max="14852" width="11.125" style="136" customWidth="1"/>
    <col min="14853" max="15104" width="9" style="136"/>
    <col min="15105" max="15105" width="15.75" style="136" customWidth="1"/>
    <col min="15106" max="15106" width="33.625" style="136" customWidth="1"/>
    <col min="15107" max="15107" width="33.75" style="136" customWidth="1"/>
    <col min="15108" max="15108" width="11.125" style="136" customWidth="1"/>
    <col min="15109" max="15360" width="9" style="136"/>
    <col min="15361" max="15361" width="15.75" style="136" customWidth="1"/>
    <col min="15362" max="15362" width="33.625" style="136" customWidth="1"/>
    <col min="15363" max="15363" width="33.75" style="136" customWidth="1"/>
    <col min="15364" max="15364" width="11.125" style="136" customWidth="1"/>
    <col min="15365" max="15616" width="9" style="136"/>
    <col min="15617" max="15617" width="15.75" style="136" customWidth="1"/>
    <col min="15618" max="15618" width="33.625" style="136" customWidth="1"/>
    <col min="15619" max="15619" width="33.75" style="136" customWidth="1"/>
    <col min="15620" max="15620" width="11.125" style="136" customWidth="1"/>
    <col min="15621" max="15872" width="9" style="136"/>
    <col min="15873" max="15873" width="15.75" style="136" customWidth="1"/>
    <col min="15874" max="15874" width="33.625" style="136" customWidth="1"/>
    <col min="15875" max="15875" width="33.75" style="136" customWidth="1"/>
    <col min="15876" max="15876" width="11.125" style="136" customWidth="1"/>
    <col min="15877" max="16128" width="9" style="136"/>
    <col min="16129" max="16129" width="15.75" style="136" customWidth="1"/>
    <col min="16130" max="16130" width="33.625" style="136" customWidth="1"/>
    <col min="16131" max="16131" width="33.75" style="136" customWidth="1"/>
    <col min="16132" max="16132" width="11.125" style="136" customWidth="1"/>
    <col min="16133" max="16384" width="9" style="136"/>
  </cols>
  <sheetData>
    <row r="1" spans="1:4">
      <c r="D1" s="137" t="s">
        <v>114</v>
      </c>
    </row>
    <row r="2" spans="1:4" ht="15" thickBot="1">
      <c r="A2" s="1350" t="s">
        <v>532</v>
      </c>
      <c r="B2" s="1350"/>
      <c r="C2" s="1350"/>
      <c r="D2" s="1350"/>
    </row>
    <row r="3" spans="1:4" ht="15" customHeight="1">
      <c r="A3" s="138" t="s">
        <v>115</v>
      </c>
      <c r="B3" s="1351"/>
      <c r="C3" s="1351"/>
      <c r="D3" s="1352"/>
    </row>
    <row r="4" spans="1:4" ht="15" customHeight="1" thickBot="1">
      <c r="A4" s="139" t="s">
        <v>116</v>
      </c>
      <c r="B4" s="1353"/>
      <c r="C4" s="1354"/>
      <c r="D4" s="1355"/>
    </row>
    <row r="5" spans="1:4" ht="15" customHeight="1" thickBot="1"/>
    <row r="6" spans="1:4" ht="15" customHeight="1" thickBot="1">
      <c r="A6" s="1356" t="s">
        <v>7</v>
      </c>
      <c r="B6" s="1357"/>
      <c r="C6" s="1358" t="s">
        <v>117</v>
      </c>
      <c r="D6" s="1359"/>
    </row>
    <row r="7" spans="1:4" ht="15" customHeight="1" thickTop="1">
      <c r="A7" s="1346" t="s">
        <v>118</v>
      </c>
      <c r="B7" s="1347"/>
      <c r="C7" s="1348" t="s">
        <v>119</v>
      </c>
      <c r="D7" s="1349"/>
    </row>
    <row r="8" spans="1:4" ht="15" customHeight="1">
      <c r="A8" s="1335" t="s">
        <v>120</v>
      </c>
      <c r="B8" s="1337"/>
      <c r="C8" s="1312" t="s">
        <v>327</v>
      </c>
      <c r="D8" s="1345"/>
    </row>
    <row r="9" spans="1:4" ht="30" customHeight="1">
      <c r="A9" s="1325" t="s">
        <v>121</v>
      </c>
      <c r="B9" s="1326"/>
      <c r="C9" s="1312" t="s">
        <v>328</v>
      </c>
      <c r="D9" s="1345"/>
    </row>
    <row r="10" spans="1:4" ht="15" customHeight="1">
      <c r="A10" s="1311" t="s">
        <v>122</v>
      </c>
      <c r="B10" s="1312"/>
      <c r="C10" s="1312" t="s">
        <v>123</v>
      </c>
      <c r="D10" s="1345"/>
    </row>
    <row r="11" spans="1:4" ht="15" customHeight="1">
      <c r="A11" s="1325" t="s">
        <v>124</v>
      </c>
      <c r="B11" s="1312"/>
      <c r="C11" s="1333" t="s">
        <v>329</v>
      </c>
      <c r="D11" s="1334"/>
    </row>
    <row r="12" spans="1:4" ht="15" customHeight="1">
      <c r="A12" s="1339" t="s">
        <v>125</v>
      </c>
      <c r="B12" s="1340"/>
      <c r="C12" s="1312" t="s">
        <v>126</v>
      </c>
      <c r="D12" s="1345"/>
    </row>
    <row r="13" spans="1:4" ht="15" customHeight="1">
      <c r="A13" s="1341"/>
      <c r="B13" s="1342"/>
      <c r="C13" s="1312" t="s">
        <v>127</v>
      </c>
      <c r="D13" s="1345"/>
    </row>
    <row r="14" spans="1:4" ht="15" customHeight="1">
      <c r="A14" s="1341"/>
      <c r="B14" s="1342"/>
      <c r="C14" s="1312" t="s">
        <v>128</v>
      </c>
      <c r="D14" s="1345"/>
    </row>
    <row r="15" spans="1:4" ht="15" customHeight="1">
      <c r="A15" s="1341"/>
      <c r="B15" s="1342"/>
      <c r="C15" s="1312" t="s">
        <v>129</v>
      </c>
      <c r="D15" s="1345"/>
    </row>
    <row r="16" spans="1:4" ht="15" customHeight="1">
      <c r="A16" s="1343"/>
      <c r="B16" s="1344"/>
      <c r="C16" s="1312" t="s">
        <v>130</v>
      </c>
      <c r="D16" s="1345"/>
    </row>
    <row r="17" spans="1:4" ht="15" customHeight="1">
      <c r="A17" s="1311" t="s">
        <v>131</v>
      </c>
      <c r="B17" s="1312"/>
      <c r="C17" s="1333" t="s">
        <v>330</v>
      </c>
      <c r="D17" s="1334"/>
    </row>
    <row r="18" spans="1:4" ht="30" customHeight="1">
      <c r="A18" s="1335" t="s">
        <v>568</v>
      </c>
      <c r="B18" s="1337"/>
      <c r="C18" s="1326" t="s">
        <v>132</v>
      </c>
      <c r="D18" s="1338"/>
    </row>
    <row r="19" spans="1:4" ht="15" customHeight="1">
      <c r="A19" s="1311" t="s">
        <v>133</v>
      </c>
      <c r="B19" s="1312"/>
      <c r="C19" s="1333" t="s">
        <v>331</v>
      </c>
      <c r="D19" s="1334"/>
    </row>
    <row r="20" spans="1:4" ht="15" customHeight="1">
      <c r="A20" s="1311" t="s">
        <v>134</v>
      </c>
      <c r="B20" s="1312"/>
      <c r="C20" s="1333" t="s">
        <v>332</v>
      </c>
      <c r="D20" s="1334"/>
    </row>
    <row r="21" spans="1:4" ht="15" customHeight="1">
      <c r="A21" s="1311" t="s">
        <v>135</v>
      </c>
      <c r="B21" s="1312"/>
      <c r="C21" s="1333" t="s">
        <v>333</v>
      </c>
      <c r="D21" s="1334"/>
    </row>
    <row r="22" spans="1:4" ht="30" customHeight="1">
      <c r="A22" s="1335" t="s">
        <v>569</v>
      </c>
      <c r="B22" s="1336"/>
      <c r="C22" s="1313"/>
      <c r="D22" s="1314"/>
    </row>
    <row r="23" spans="1:4" ht="45" customHeight="1">
      <c r="A23" s="1331" t="s">
        <v>570</v>
      </c>
      <c r="B23" s="1332"/>
      <c r="C23" s="1313" t="s">
        <v>136</v>
      </c>
      <c r="D23" s="1314"/>
    </row>
    <row r="24" spans="1:4" ht="15" customHeight="1">
      <c r="A24" s="1325" t="s">
        <v>137</v>
      </c>
      <c r="B24" s="1326"/>
      <c r="C24" s="1333" t="s">
        <v>334</v>
      </c>
      <c r="D24" s="1334"/>
    </row>
    <row r="25" spans="1:4" ht="15" customHeight="1">
      <c r="A25" s="1325" t="s">
        <v>138</v>
      </c>
      <c r="B25" s="1326"/>
      <c r="C25" s="1333" t="s">
        <v>139</v>
      </c>
      <c r="D25" s="1334"/>
    </row>
    <row r="26" spans="1:4" ht="15" customHeight="1">
      <c r="A26" s="1327" t="s">
        <v>140</v>
      </c>
      <c r="B26" s="1328"/>
      <c r="C26" s="1329" t="s">
        <v>335</v>
      </c>
      <c r="D26" s="1330"/>
    </row>
    <row r="27" spans="1:4" ht="75" customHeight="1">
      <c r="A27" s="1325" t="s">
        <v>574</v>
      </c>
      <c r="B27" s="1312"/>
      <c r="C27" s="1313" t="s">
        <v>136</v>
      </c>
      <c r="D27" s="1314"/>
    </row>
    <row r="28" spans="1:4" ht="60" customHeight="1">
      <c r="A28" s="1325" t="s">
        <v>571</v>
      </c>
      <c r="B28" s="1326"/>
      <c r="C28" s="1313" t="s">
        <v>136</v>
      </c>
      <c r="D28" s="1314"/>
    </row>
    <row r="29" spans="1:4" ht="30" customHeight="1">
      <c r="A29" s="1325" t="s">
        <v>141</v>
      </c>
      <c r="B29" s="1326"/>
      <c r="C29" s="1313" t="s">
        <v>136</v>
      </c>
      <c r="D29" s="1314"/>
    </row>
    <row r="30" spans="1:4" ht="45" customHeight="1">
      <c r="A30" s="1325" t="s">
        <v>142</v>
      </c>
      <c r="B30" s="1326"/>
      <c r="C30" s="1313" t="s">
        <v>136</v>
      </c>
      <c r="D30" s="1314"/>
    </row>
    <row r="31" spans="1:4" ht="45" customHeight="1">
      <c r="A31" s="1325" t="s">
        <v>572</v>
      </c>
      <c r="B31" s="1326"/>
      <c r="C31" s="1313" t="s">
        <v>136</v>
      </c>
      <c r="D31" s="1314"/>
    </row>
    <row r="32" spans="1:4" ht="15" customHeight="1">
      <c r="A32" s="1311" t="s">
        <v>143</v>
      </c>
      <c r="B32" s="1312"/>
      <c r="C32" s="1313" t="s">
        <v>144</v>
      </c>
      <c r="D32" s="1314"/>
    </row>
    <row r="33" spans="1:4" ht="15" customHeight="1">
      <c r="A33" s="140" t="s">
        <v>145</v>
      </c>
      <c r="B33" s="141"/>
      <c r="C33" s="1313" t="s">
        <v>144</v>
      </c>
      <c r="D33" s="1314"/>
    </row>
    <row r="34" spans="1:4" ht="15" customHeight="1">
      <c r="A34" s="1315" t="s">
        <v>573</v>
      </c>
      <c r="B34" s="1316"/>
      <c r="C34" s="1321" t="s">
        <v>146</v>
      </c>
      <c r="D34" s="1322"/>
    </row>
    <row r="35" spans="1:4" ht="15" customHeight="1">
      <c r="A35" s="1317"/>
      <c r="B35" s="1318"/>
      <c r="C35" s="1321" t="s">
        <v>147</v>
      </c>
      <c r="D35" s="1322"/>
    </row>
    <row r="36" spans="1:4" ht="15" customHeight="1">
      <c r="A36" s="1317"/>
      <c r="B36" s="1318"/>
      <c r="C36" s="1321" t="s">
        <v>148</v>
      </c>
      <c r="D36" s="1322"/>
    </row>
    <row r="37" spans="1:4" ht="15" customHeight="1">
      <c r="A37" s="1317"/>
      <c r="B37" s="1318"/>
      <c r="C37" s="1321" t="s">
        <v>149</v>
      </c>
      <c r="D37" s="1322"/>
    </row>
    <row r="38" spans="1:4" ht="15" customHeight="1">
      <c r="A38" s="1317"/>
      <c r="B38" s="1318"/>
      <c r="C38" s="1321" t="s">
        <v>150</v>
      </c>
      <c r="D38" s="1322"/>
    </row>
    <row r="39" spans="1:4" ht="15" customHeight="1" thickBot="1">
      <c r="A39" s="1319"/>
      <c r="B39" s="1320"/>
      <c r="C39" s="1323" t="s">
        <v>151</v>
      </c>
      <c r="D39" s="1324"/>
    </row>
    <row r="40" spans="1:4" ht="15" customHeight="1">
      <c r="A40" s="165" t="s">
        <v>336</v>
      </c>
      <c r="B40" s="165"/>
      <c r="C40" s="166"/>
    </row>
    <row r="41" spans="1:4" ht="15" customHeight="1">
      <c r="A41" s="1308" t="s">
        <v>337</v>
      </c>
      <c r="B41" s="1308"/>
      <c r="C41" s="1308"/>
      <c r="D41" s="1308"/>
    </row>
    <row r="42" spans="1:4" ht="15" customHeight="1">
      <c r="A42" s="1308" t="s">
        <v>338</v>
      </c>
      <c r="B42" s="1308"/>
      <c r="C42" s="1308"/>
      <c r="D42" s="1308"/>
    </row>
    <row r="43" spans="1:4" ht="15" customHeight="1">
      <c r="A43" s="1309" t="s">
        <v>339</v>
      </c>
      <c r="B43" s="1309"/>
      <c r="C43" s="1309"/>
      <c r="D43" s="1309"/>
    </row>
    <row r="44" spans="1:4" ht="15" customHeight="1"/>
    <row r="45" spans="1:4">
      <c r="A45" s="1310" t="s">
        <v>340</v>
      </c>
      <c r="B45" s="1310"/>
      <c r="C45" s="1310"/>
      <c r="D45" s="1310"/>
    </row>
    <row r="46" spans="1:4">
      <c r="C46" s="142"/>
      <c r="D46" s="455" t="str">
        <f>様式7!$F$4</f>
        <v>○○○○○○○○○○○ESCO事業</v>
      </c>
    </row>
    <row r="47" spans="1:4">
      <c r="C47" s="142"/>
    </row>
    <row r="48" spans="1:4">
      <c r="C48" s="142"/>
    </row>
  </sheetData>
  <mergeCells count="65">
    <mergeCell ref="A7:B7"/>
    <mergeCell ref="C7:D7"/>
    <mergeCell ref="A2:D2"/>
    <mergeCell ref="B3:D3"/>
    <mergeCell ref="B4:D4"/>
    <mergeCell ref="A6:B6"/>
    <mergeCell ref="C6:D6"/>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41:D41"/>
    <mergeCell ref="A42:D42"/>
    <mergeCell ref="A43:D43"/>
    <mergeCell ref="A45:D45"/>
    <mergeCell ref="A32:B32"/>
    <mergeCell ref="C32:D32"/>
    <mergeCell ref="C33:D33"/>
    <mergeCell ref="A34:B39"/>
    <mergeCell ref="C34:D34"/>
    <mergeCell ref="C35:D35"/>
    <mergeCell ref="C36:D36"/>
    <mergeCell ref="C37:D37"/>
    <mergeCell ref="C38:D38"/>
    <mergeCell ref="C39:D39"/>
  </mergeCells>
  <phoneticPr fontId="3"/>
  <pageMargins left="0.70866141732283472" right="0" top="0.55118110236220474" bottom="0" header="0.31496062992125984" footer="0.31496062992125984"/>
  <pageSetup paperSize="9" scale="93" fitToWidth="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31"/>
  <sheetViews>
    <sheetView view="pageBreakPreview" zoomScale="70" zoomScaleNormal="70" zoomScaleSheetLayoutView="70" workbookViewId="0">
      <selection activeCell="J20" sqref="J20:N20"/>
    </sheetView>
  </sheetViews>
  <sheetFormatPr defaultRowHeight="13.5"/>
  <cols>
    <col min="1" max="1" width="5.75" style="149" bestFit="1" customWidth="1"/>
    <col min="2" max="2" width="11.875" style="149" bestFit="1" customWidth="1"/>
    <col min="3" max="3" width="22.75" style="149" bestFit="1" customWidth="1"/>
    <col min="4" max="8" width="9.625" style="149" customWidth="1"/>
    <col min="9" max="9" width="24.75" style="149" bestFit="1" customWidth="1"/>
    <col min="10" max="11" width="9.625" style="149" customWidth="1"/>
    <col min="12" max="12" width="54.125" style="143" customWidth="1"/>
    <col min="13" max="13" width="13.125" style="143" customWidth="1"/>
    <col min="14" max="14" width="9" style="143"/>
    <col min="15" max="15" width="22.75" style="143" bestFit="1" customWidth="1"/>
    <col min="16" max="16" width="16.625" style="143" bestFit="1" customWidth="1"/>
    <col min="17" max="256" width="9" style="143"/>
    <col min="257" max="257" width="5.75" style="143" bestFit="1" customWidth="1"/>
    <col min="258" max="258" width="11.875" style="143" bestFit="1" customWidth="1"/>
    <col min="259" max="259" width="22.75" style="143" bestFit="1" customWidth="1"/>
    <col min="260" max="264" width="9.625" style="143" customWidth="1"/>
    <col min="265" max="265" width="24.75" style="143" bestFit="1" customWidth="1"/>
    <col min="266" max="267" width="9.625" style="143" customWidth="1"/>
    <col min="268" max="268" width="54.125" style="143" customWidth="1"/>
    <col min="269" max="269" width="13.125" style="143" customWidth="1"/>
    <col min="270" max="270" width="9" style="143"/>
    <col min="271" max="271" width="22.75" style="143" bestFit="1" customWidth="1"/>
    <col min="272" max="272" width="16.625" style="143" bestFit="1" customWidth="1"/>
    <col min="273" max="512" width="9" style="143"/>
    <col min="513" max="513" width="5.75" style="143" bestFit="1" customWidth="1"/>
    <col min="514" max="514" width="11.875" style="143" bestFit="1" customWidth="1"/>
    <col min="515" max="515" width="22.75" style="143" bestFit="1" customWidth="1"/>
    <col min="516" max="520" width="9.625" style="143" customWidth="1"/>
    <col min="521" max="521" width="24.75" style="143" bestFit="1" customWidth="1"/>
    <col min="522" max="523" width="9.625" style="143" customWidth="1"/>
    <col min="524" max="524" width="54.125" style="143" customWidth="1"/>
    <col min="525" max="525" width="13.125" style="143" customWidth="1"/>
    <col min="526" max="526" width="9" style="143"/>
    <col min="527" max="527" width="22.75" style="143" bestFit="1" customWidth="1"/>
    <col min="528" max="528" width="16.625" style="143" bestFit="1" customWidth="1"/>
    <col min="529" max="768" width="9" style="143"/>
    <col min="769" max="769" width="5.75" style="143" bestFit="1" customWidth="1"/>
    <col min="770" max="770" width="11.875" style="143" bestFit="1" customWidth="1"/>
    <col min="771" max="771" width="22.75" style="143" bestFit="1" customWidth="1"/>
    <col min="772" max="776" width="9.625" style="143" customWidth="1"/>
    <col min="777" max="777" width="24.75" style="143" bestFit="1" customWidth="1"/>
    <col min="778" max="779" width="9.625" style="143" customWidth="1"/>
    <col min="780" max="780" width="54.125" style="143" customWidth="1"/>
    <col min="781" max="781" width="13.125" style="143" customWidth="1"/>
    <col min="782" max="782" width="9" style="143"/>
    <col min="783" max="783" width="22.75" style="143" bestFit="1" customWidth="1"/>
    <col min="784" max="784" width="16.625" style="143" bestFit="1" customWidth="1"/>
    <col min="785" max="1024" width="9" style="143"/>
    <col min="1025" max="1025" width="5.75" style="143" bestFit="1" customWidth="1"/>
    <col min="1026" max="1026" width="11.875" style="143" bestFit="1" customWidth="1"/>
    <col min="1027" max="1027" width="22.75" style="143" bestFit="1" customWidth="1"/>
    <col min="1028" max="1032" width="9.625" style="143" customWidth="1"/>
    <col min="1033" max="1033" width="24.75" style="143" bestFit="1" customWidth="1"/>
    <col min="1034" max="1035" width="9.625" style="143" customWidth="1"/>
    <col min="1036" max="1036" width="54.125" style="143" customWidth="1"/>
    <col min="1037" max="1037" width="13.125" style="143" customWidth="1"/>
    <col min="1038" max="1038" width="9" style="143"/>
    <col min="1039" max="1039" width="22.75" style="143" bestFit="1" customWidth="1"/>
    <col min="1040" max="1040" width="16.625" style="143" bestFit="1" customWidth="1"/>
    <col min="1041" max="1280" width="9" style="143"/>
    <col min="1281" max="1281" width="5.75" style="143" bestFit="1" customWidth="1"/>
    <col min="1282" max="1282" width="11.875" style="143" bestFit="1" customWidth="1"/>
    <col min="1283" max="1283" width="22.75" style="143" bestFit="1" customWidth="1"/>
    <col min="1284" max="1288" width="9.625" style="143" customWidth="1"/>
    <col min="1289" max="1289" width="24.75" style="143" bestFit="1" customWidth="1"/>
    <col min="1290" max="1291" width="9.625" style="143" customWidth="1"/>
    <col min="1292" max="1292" width="54.125" style="143" customWidth="1"/>
    <col min="1293" max="1293" width="13.125" style="143" customWidth="1"/>
    <col min="1294" max="1294" width="9" style="143"/>
    <col min="1295" max="1295" width="22.75" style="143" bestFit="1" customWidth="1"/>
    <col min="1296" max="1296" width="16.625" style="143" bestFit="1" customWidth="1"/>
    <col min="1297" max="1536" width="9" style="143"/>
    <col min="1537" max="1537" width="5.75" style="143" bestFit="1" customWidth="1"/>
    <col min="1538" max="1538" width="11.875" style="143" bestFit="1" customWidth="1"/>
    <col min="1539" max="1539" width="22.75" style="143" bestFit="1" customWidth="1"/>
    <col min="1540" max="1544" width="9.625" style="143" customWidth="1"/>
    <col min="1545" max="1545" width="24.75" style="143" bestFit="1" customWidth="1"/>
    <col min="1546" max="1547" width="9.625" style="143" customWidth="1"/>
    <col min="1548" max="1548" width="54.125" style="143" customWidth="1"/>
    <col min="1549" max="1549" width="13.125" style="143" customWidth="1"/>
    <col min="1550" max="1550" width="9" style="143"/>
    <col min="1551" max="1551" width="22.75" style="143" bestFit="1" customWidth="1"/>
    <col min="1552" max="1552" width="16.625" style="143" bestFit="1" customWidth="1"/>
    <col min="1553" max="1792" width="9" style="143"/>
    <col min="1793" max="1793" width="5.75" style="143" bestFit="1" customWidth="1"/>
    <col min="1794" max="1794" width="11.875" style="143" bestFit="1" customWidth="1"/>
    <col min="1795" max="1795" width="22.75" style="143" bestFit="1" customWidth="1"/>
    <col min="1796" max="1800" width="9.625" style="143" customWidth="1"/>
    <col min="1801" max="1801" width="24.75" style="143" bestFit="1" customWidth="1"/>
    <col min="1802" max="1803" width="9.625" style="143" customWidth="1"/>
    <col min="1804" max="1804" width="54.125" style="143" customWidth="1"/>
    <col min="1805" max="1805" width="13.125" style="143" customWidth="1"/>
    <col min="1806" max="1806" width="9" style="143"/>
    <col min="1807" max="1807" width="22.75" style="143" bestFit="1" customWidth="1"/>
    <col min="1808" max="1808" width="16.625" style="143" bestFit="1" customWidth="1"/>
    <col min="1809" max="2048" width="9" style="143"/>
    <col min="2049" max="2049" width="5.75" style="143" bestFit="1" customWidth="1"/>
    <col min="2050" max="2050" width="11.875" style="143" bestFit="1" customWidth="1"/>
    <col min="2051" max="2051" width="22.75" style="143" bestFit="1" customWidth="1"/>
    <col min="2052" max="2056" width="9.625" style="143" customWidth="1"/>
    <col min="2057" max="2057" width="24.75" style="143" bestFit="1" customWidth="1"/>
    <col min="2058" max="2059" width="9.625" style="143" customWidth="1"/>
    <col min="2060" max="2060" width="54.125" style="143" customWidth="1"/>
    <col min="2061" max="2061" width="13.125" style="143" customWidth="1"/>
    <col min="2062" max="2062" width="9" style="143"/>
    <col min="2063" max="2063" width="22.75" style="143" bestFit="1" customWidth="1"/>
    <col min="2064" max="2064" width="16.625" style="143" bestFit="1" customWidth="1"/>
    <col min="2065" max="2304" width="9" style="143"/>
    <col min="2305" max="2305" width="5.75" style="143" bestFit="1" customWidth="1"/>
    <col min="2306" max="2306" width="11.875" style="143" bestFit="1" customWidth="1"/>
    <col min="2307" max="2307" width="22.75" style="143" bestFit="1" customWidth="1"/>
    <col min="2308" max="2312" width="9.625" style="143" customWidth="1"/>
    <col min="2313" max="2313" width="24.75" style="143" bestFit="1" customWidth="1"/>
    <col min="2314" max="2315" width="9.625" style="143" customWidth="1"/>
    <col min="2316" max="2316" width="54.125" style="143" customWidth="1"/>
    <col min="2317" max="2317" width="13.125" style="143" customWidth="1"/>
    <col min="2318" max="2318" width="9" style="143"/>
    <col min="2319" max="2319" width="22.75" style="143" bestFit="1" customWidth="1"/>
    <col min="2320" max="2320" width="16.625" style="143" bestFit="1" customWidth="1"/>
    <col min="2321" max="2560" width="9" style="143"/>
    <col min="2561" max="2561" width="5.75" style="143" bestFit="1" customWidth="1"/>
    <col min="2562" max="2562" width="11.875" style="143" bestFit="1" customWidth="1"/>
    <col min="2563" max="2563" width="22.75" style="143" bestFit="1" customWidth="1"/>
    <col min="2564" max="2568" width="9.625" style="143" customWidth="1"/>
    <col min="2569" max="2569" width="24.75" style="143" bestFit="1" customWidth="1"/>
    <col min="2570" max="2571" width="9.625" style="143" customWidth="1"/>
    <col min="2572" max="2572" width="54.125" style="143" customWidth="1"/>
    <col min="2573" max="2573" width="13.125" style="143" customWidth="1"/>
    <col min="2574" max="2574" width="9" style="143"/>
    <col min="2575" max="2575" width="22.75" style="143" bestFit="1" customWidth="1"/>
    <col min="2576" max="2576" width="16.625" style="143" bestFit="1" customWidth="1"/>
    <col min="2577" max="2816" width="9" style="143"/>
    <col min="2817" max="2817" width="5.75" style="143" bestFit="1" customWidth="1"/>
    <col min="2818" max="2818" width="11.875" style="143" bestFit="1" customWidth="1"/>
    <col min="2819" max="2819" width="22.75" style="143" bestFit="1" customWidth="1"/>
    <col min="2820" max="2824" width="9.625" style="143" customWidth="1"/>
    <col min="2825" max="2825" width="24.75" style="143" bestFit="1" customWidth="1"/>
    <col min="2826" max="2827" width="9.625" style="143" customWidth="1"/>
    <col min="2828" max="2828" width="54.125" style="143" customWidth="1"/>
    <col min="2829" max="2829" width="13.125" style="143" customWidth="1"/>
    <col min="2830" max="2830" width="9" style="143"/>
    <col min="2831" max="2831" width="22.75" style="143" bestFit="1" customWidth="1"/>
    <col min="2832" max="2832" width="16.625" style="143" bestFit="1" customWidth="1"/>
    <col min="2833" max="3072" width="9" style="143"/>
    <col min="3073" max="3073" width="5.75" style="143" bestFit="1" customWidth="1"/>
    <col min="3074" max="3074" width="11.875" style="143" bestFit="1" customWidth="1"/>
    <col min="3075" max="3075" width="22.75" style="143" bestFit="1" customWidth="1"/>
    <col min="3076" max="3080" width="9.625" style="143" customWidth="1"/>
    <col min="3081" max="3081" width="24.75" style="143" bestFit="1" customWidth="1"/>
    <col min="3082" max="3083" width="9.625" style="143" customWidth="1"/>
    <col min="3084" max="3084" width="54.125" style="143" customWidth="1"/>
    <col min="3085" max="3085" width="13.125" style="143" customWidth="1"/>
    <col min="3086" max="3086" width="9" style="143"/>
    <col min="3087" max="3087" width="22.75" style="143" bestFit="1" customWidth="1"/>
    <col min="3088" max="3088" width="16.625" style="143" bestFit="1" customWidth="1"/>
    <col min="3089" max="3328" width="9" style="143"/>
    <col min="3329" max="3329" width="5.75" style="143" bestFit="1" customWidth="1"/>
    <col min="3330" max="3330" width="11.875" style="143" bestFit="1" customWidth="1"/>
    <col min="3331" max="3331" width="22.75" style="143" bestFit="1" customWidth="1"/>
    <col min="3332" max="3336" width="9.625" style="143" customWidth="1"/>
    <col min="3337" max="3337" width="24.75" style="143" bestFit="1" customWidth="1"/>
    <col min="3338" max="3339" width="9.625" style="143" customWidth="1"/>
    <col min="3340" max="3340" width="54.125" style="143" customWidth="1"/>
    <col min="3341" max="3341" width="13.125" style="143" customWidth="1"/>
    <col min="3342" max="3342" width="9" style="143"/>
    <col min="3343" max="3343" width="22.75" style="143" bestFit="1" customWidth="1"/>
    <col min="3344" max="3344" width="16.625" style="143" bestFit="1" customWidth="1"/>
    <col min="3345" max="3584" width="9" style="143"/>
    <col min="3585" max="3585" width="5.75" style="143" bestFit="1" customWidth="1"/>
    <col min="3586" max="3586" width="11.875" style="143" bestFit="1" customWidth="1"/>
    <col min="3587" max="3587" width="22.75" style="143" bestFit="1" customWidth="1"/>
    <col min="3588" max="3592" width="9.625" style="143" customWidth="1"/>
    <col min="3593" max="3593" width="24.75" style="143" bestFit="1" customWidth="1"/>
    <col min="3594" max="3595" width="9.625" style="143" customWidth="1"/>
    <col min="3596" max="3596" width="54.125" style="143" customWidth="1"/>
    <col min="3597" max="3597" width="13.125" style="143" customWidth="1"/>
    <col min="3598" max="3598" width="9" style="143"/>
    <col min="3599" max="3599" width="22.75" style="143" bestFit="1" customWidth="1"/>
    <col min="3600" max="3600" width="16.625" style="143" bestFit="1" customWidth="1"/>
    <col min="3601" max="3840" width="9" style="143"/>
    <col min="3841" max="3841" width="5.75" style="143" bestFit="1" customWidth="1"/>
    <col min="3842" max="3842" width="11.875" style="143" bestFit="1" customWidth="1"/>
    <col min="3843" max="3843" width="22.75" style="143" bestFit="1" customWidth="1"/>
    <col min="3844" max="3848" width="9.625" style="143" customWidth="1"/>
    <col min="3849" max="3849" width="24.75" style="143" bestFit="1" customWidth="1"/>
    <col min="3850" max="3851" width="9.625" style="143" customWidth="1"/>
    <col min="3852" max="3852" width="54.125" style="143" customWidth="1"/>
    <col min="3853" max="3853" width="13.125" style="143" customWidth="1"/>
    <col min="3854" max="3854" width="9" style="143"/>
    <col min="3855" max="3855" width="22.75" style="143" bestFit="1" customWidth="1"/>
    <col min="3856" max="3856" width="16.625" style="143" bestFit="1" customWidth="1"/>
    <col min="3857" max="4096" width="9" style="143"/>
    <col min="4097" max="4097" width="5.75" style="143" bestFit="1" customWidth="1"/>
    <col min="4098" max="4098" width="11.875" style="143" bestFit="1" customWidth="1"/>
    <col min="4099" max="4099" width="22.75" style="143" bestFit="1" customWidth="1"/>
    <col min="4100" max="4104" width="9.625" style="143" customWidth="1"/>
    <col min="4105" max="4105" width="24.75" style="143" bestFit="1" customWidth="1"/>
    <col min="4106" max="4107" width="9.625" style="143" customWidth="1"/>
    <col min="4108" max="4108" width="54.125" style="143" customWidth="1"/>
    <col min="4109" max="4109" width="13.125" style="143" customWidth="1"/>
    <col min="4110" max="4110" width="9" style="143"/>
    <col min="4111" max="4111" width="22.75" style="143" bestFit="1" customWidth="1"/>
    <col min="4112" max="4112" width="16.625" style="143" bestFit="1" customWidth="1"/>
    <col min="4113" max="4352" width="9" style="143"/>
    <col min="4353" max="4353" width="5.75" style="143" bestFit="1" customWidth="1"/>
    <col min="4354" max="4354" width="11.875" style="143" bestFit="1" customWidth="1"/>
    <col min="4355" max="4355" width="22.75" style="143" bestFit="1" customWidth="1"/>
    <col min="4356" max="4360" width="9.625" style="143" customWidth="1"/>
    <col min="4361" max="4361" width="24.75" style="143" bestFit="1" customWidth="1"/>
    <col min="4362" max="4363" width="9.625" style="143" customWidth="1"/>
    <col min="4364" max="4364" width="54.125" style="143" customWidth="1"/>
    <col min="4365" max="4365" width="13.125" style="143" customWidth="1"/>
    <col min="4366" max="4366" width="9" style="143"/>
    <col min="4367" max="4367" width="22.75" style="143" bestFit="1" customWidth="1"/>
    <col min="4368" max="4368" width="16.625" style="143" bestFit="1" customWidth="1"/>
    <col min="4369" max="4608" width="9" style="143"/>
    <col min="4609" max="4609" width="5.75" style="143" bestFit="1" customWidth="1"/>
    <col min="4610" max="4610" width="11.875" style="143" bestFit="1" customWidth="1"/>
    <col min="4611" max="4611" width="22.75" style="143" bestFit="1" customWidth="1"/>
    <col min="4612" max="4616" width="9.625" style="143" customWidth="1"/>
    <col min="4617" max="4617" width="24.75" style="143" bestFit="1" customWidth="1"/>
    <col min="4618" max="4619" width="9.625" style="143" customWidth="1"/>
    <col min="4620" max="4620" width="54.125" style="143" customWidth="1"/>
    <col min="4621" max="4621" width="13.125" style="143" customWidth="1"/>
    <col min="4622" max="4622" width="9" style="143"/>
    <col min="4623" max="4623" width="22.75" style="143" bestFit="1" customWidth="1"/>
    <col min="4624" max="4624" width="16.625" style="143" bestFit="1" customWidth="1"/>
    <col min="4625" max="4864" width="9" style="143"/>
    <col min="4865" max="4865" width="5.75" style="143" bestFit="1" customWidth="1"/>
    <col min="4866" max="4866" width="11.875" style="143" bestFit="1" customWidth="1"/>
    <col min="4867" max="4867" width="22.75" style="143" bestFit="1" customWidth="1"/>
    <col min="4868" max="4872" width="9.625" style="143" customWidth="1"/>
    <col min="4873" max="4873" width="24.75" style="143" bestFit="1" customWidth="1"/>
    <col min="4874" max="4875" width="9.625" style="143" customWidth="1"/>
    <col min="4876" max="4876" width="54.125" style="143" customWidth="1"/>
    <col min="4877" max="4877" width="13.125" style="143" customWidth="1"/>
    <col min="4878" max="4878" width="9" style="143"/>
    <col min="4879" max="4879" width="22.75" style="143" bestFit="1" customWidth="1"/>
    <col min="4880" max="4880" width="16.625" style="143" bestFit="1" customWidth="1"/>
    <col min="4881" max="5120" width="9" style="143"/>
    <col min="5121" max="5121" width="5.75" style="143" bestFit="1" customWidth="1"/>
    <col min="5122" max="5122" width="11.875" style="143" bestFit="1" customWidth="1"/>
    <col min="5123" max="5123" width="22.75" style="143" bestFit="1" customWidth="1"/>
    <col min="5124" max="5128" width="9.625" style="143" customWidth="1"/>
    <col min="5129" max="5129" width="24.75" style="143" bestFit="1" customWidth="1"/>
    <col min="5130" max="5131" width="9.625" style="143" customWidth="1"/>
    <col min="5132" max="5132" width="54.125" style="143" customWidth="1"/>
    <col min="5133" max="5133" width="13.125" style="143" customWidth="1"/>
    <col min="5134" max="5134" width="9" style="143"/>
    <col min="5135" max="5135" width="22.75" style="143" bestFit="1" customWidth="1"/>
    <col min="5136" max="5136" width="16.625" style="143" bestFit="1" customWidth="1"/>
    <col min="5137" max="5376" width="9" style="143"/>
    <col min="5377" max="5377" width="5.75" style="143" bestFit="1" customWidth="1"/>
    <col min="5378" max="5378" width="11.875" style="143" bestFit="1" customWidth="1"/>
    <col min="5379" max="5379" width="22.75" style="143" bestFit="1" customWidth="1"/>
    <col min="5380" max="5384" width="9.625" style="143" customWidth="1"/>
    <col min="5385" max="5385" width="24.75" style="143" bestFit="1" customWidth="1"/>
    <col min="5386" max="5387" width="9.625" style="143" customWidth="1"/>
    <col min="5388" max="5388" width="54.125" style="143" customWidth="1"/>
    <col min="5389" max="5389" width="13.125" style="143" customWidth="1"/>
    <col min="5390" max="5390" width="9" style="143"/>
    <col min="5391" max="5391" width="22.75" style="143" bestFit="1" customWidth="1"/>
    <col min="5392" max="5392" width="16.625" style="143" bestFit="1" customWidth="1"/>
    <col min="5393" max="5632" width="9" style="143"/>
    <col min="5633" max="5633" width="5.75" style="143" bestFit="1" customWidth="1"/>
    <col min="5634" max="5634" width="11.875" style="143" bestFit="1" customWidth="1"/>
    <col min="5635" max="5635" width="22.75" style="143" bestFit="1" customWidth="1"/>
    <col min="5636" max="5640" width="9.625" style="143" customWidth="1"/>
    <col min="5641" max="5641" width="24.75" style="143" bestFit="1" customWidth="1"/>
    <col min="5642" max="5643" width="9.625" style="143" customWidth="1"/>
    <col min="5644" max="5644" width="54.125" style="143" customWidth="1"/>
    <col min="5645" max="5645" width="13.125" style="143" customWidth="1"/>
    <col min="5646" max="5646" width="9" style="143"/>
    <col min="5647" max="5647" width="22.75" style="143" bestFit="1" customWidth="1"/>
    <col min="5648" max="5648" width="16.625" style="143" bestFit="1" customWidth="1"/>
    <col min="5649" max="5888" width="9" style="143"/>
    <col min="5889" max="5889" width="5.75" style="143" bestFit="1" customWidth="1"/>
    <col min="5890" max="5890" width="11.875" style="143" bestFit="1" customWidth="1"/>
    <col min="5891" max="5891" width="22.75" style="143" bestFit="1" customWidth="1"/>
    <col min="5892" max="5896" width="9.625" style="143" customWidth="1"/>
    <col min="5897" max="5897" width="24.75" style="143" bestFit="1" customWidth="1"/>
    <col min="5898" max="5899" width="9.625" style="143" customWidth="1"/>
    <col min="5900" max="5900" width="54.125" style="143" customWidth="1"/>
    <col min="5901" max="5901" width="13.125" style="143" customWidth="1"/>
    <col min="5902" max="5902" width="9" style="143"/>
    <col min="5903" max="5903" width="22.75" style="143" bestFit="1" customWidth="1"/>
    <col min="5904" max="5904" width="16.625" style="143" bestFit="1" customWidth="1"/>
    <col min="5905" max="6144" width="9" style="143"/>
    <col min="6145" max="6145" width="5.75" style="143" bestFit="1" customWidth="1"/>
    <col min="6146" max="6146" width="11.875" style="143" bestFit="1" customWidth="1"/>
    <col min="6147" max="6147" width="22.75" style="143" bestFit="1" customWidth="1"/>
    <col min="6148" max="6152" width="9.625" style="143" customWidth="1"/>
    <col min="6153" max="6153" width="24.75" style="143" bestFit="1" customWidth="1"/>
    <col min="6154" max="6155" width="9.625" style="143" customWidth="1"/>
    <col min="6156" max="6156" width="54.125" style="143" customWidth="1"/>
    <col min="6157" max="6157" width="13.125" style="143" customWidth="1"/>
    <col min="6158" max="6158" width="9" style="143"/>
    <col min="6159" max="6159" width="22.75" style="143" bestFit="1" customWidth="1"/>
    <col min="6160" max="6160" width="16.625" style="143" bestFit="1" customWidth="1"/>
    <col min="6161" max="6400" width="9" style="143"/>
    <col min="6401" max="6401" width="5.75" style="143" bestFit="1" customWidth="1"/>
    <col min="6402" max="6402" width="11.875" style="143" bestFit="1" customWidth="1"/>
    <col min="6403" max="6403" width="22.75" style="143" bestFit="1" customWidth="1"/>
    <col min="6404" max="6408" width="9.625" style="143" customWidth="1"/>
    <col min="6409" max="6409" width="24.75" style="143" bestFit="1" customWidth="1"/>
    <col min="6410" max="6411" width="9.625" style="143" customWidth="1"/>
    <col min="6412" max="6412" width="54.125" style="143" customWidth="1"/>
    <col min="6413" max="6413" width="13.125" style="143" customWidth="1"/>
    <col min="6414" max="6414" width="9" style="143"/>
    <col min="6415" max="6415" width="22.75" style="143" bestFit="1" customWidth="1"/>
    <col min="6416" max="6416" width="16.625" style="143" bestFit="1" customWidth="1"/>
    <col min="6417" max="6656" width="9" style="143"/>
    <col min="6657" max="6657" width="5.75" style="143" bestFit="1" customWidth="1"/>
    <col min="6658" max="6658" width="11.875" style="143" bestFit="1" customWidth="1"/>
    <col min="6659" max="6659" width="22.75" style="143" bestFit="1" customWidth="1"/>
    <col min="6660" max="6664" width="9.625" style="143" customWidth="1"/>
    <col min="6665" max="6665" width="24.75" style="143" bestFit="1" customWidth="1"/>
    <col min="6666" max="6667" width="9.625" style="143" customWidth="1"/>
    <col min="6668" max="6668" width="54.125" style="143" customWidth="1"/>
    <col min="6669" max="6669" width="13.125" style="143" customWidth="1"/>
    <col min="6670" max="6670" width="9" style="143"/>
    <col min="6671" max="6671" width="22.75" style="143" bestFit="1" customWidth="1"/>
    <col min="6672" max="6672" width="16.625" style="143" bestFit="1" customWidth="1"/>
    <col min="6673" max="6912" width="9" style="143"/>
    <col min="6913" max="6913" width="5.75" style="143" bestFit="1" customWidth="1"/>
    <col min="6914" max="6914" width="11.875" style="143" bestFit="1" customWidth="1"/>
    <col min="6915" max="6915" width="22.75" style="143" bestFit="1" customWidth="1"/>
    <col min="6916" max="6920" width="9.625" style="143" customWidth="1"/>
    <col min="6921" max="6921" width="24.75" style="143" bestFit="1" customWidth="1"/>
    <col min="6922" max="6923" width="9.625" style="143" customWidth="1"/>
    <col min="6924" max="6924" width="54.125" style="143" customWidth="1"/>
    <col min="6925" max="6925" width="13.125" style="143" customWidth="1"/>
    <col min="6926" max="6926" width="9" style="143"/>
    <col min="6927" max="6927" width="22.75" style="143" bestFit="1" customWidth="1"/>
    <col min="6928" max="6928" width="16.625" style="143" bestFit="1" customWidth="1"/>
    <col min="6929" max="7168" width="9" style="143"/>
    <col min="7169" max="7169" width="5.75" style="143" bestFit="1" customWidth="1"/>
    <col min="7170" max="7170" width="11.875" style="143" bestFit="1" customWidth="1"/>
    <col min="7171" max="7171" width="22.75" style="143" bestFit="1" customWidth="1"/>
    <col min="7172" max="7176" width="9.625" style="143" customWidth="1"/>
    <col min="7177" max="7177" width="24.75" style="143" bestFit="1" customWidth="1"/>
    <col min="7178" max="7179" width="9.625" style="143" customWidth="1"/>
    <col min="7180" max="7180" width="54.125" style="143" customWidth="1"/>
    <col min="7181" max="7181" width="13.125" style="143" customWidth="1"/>
    <col min="7182" max="7182" width="9" style="143"/>
    <col min="7183" max="7183" width="22.75" style="143" bestFit="1" customWidth="1"/>
    <col min="7184" max="7184" width="16.625" style="143" bestFit="1" customWidth="1"/>
    <col min="7185" max="7424" width="9" style="143"/>
    <col min="7425" max="7425" width="5.75" style="143" bestFit="1" customWidth="1"/>
    <col min="7426" max="7426" width="11.875" style="143" bestFit="1" customWidth="1"/>
    <col min="7427" max="7427" width="22.75" style="143" bestFit="1" customWidth="1"/>
    <col min="7428" max="7432" width="9.625" style="143" customWidth="1"/>
    <col min="7433" max="7433" width="24.75" style="143" bestFit="1" customWidth="1"/>
    <col min="7434" max="7435" width="9.625" style="143" customWidth="1"/>
    <col min="7436" max="7436" width="54.125" style="143" customWidth="1"/>
    <col min="7437" max="7437" width="13.125" style="143" customWidth="1"/>
    <col min="7438" max="7438" width="9" style="143"/>
    <col min="7439" max="7439" width="22.75" style="143" bestFit="1" customWidth="1"/>
    <col min="7440" max="7440" width="16.625" style="143" bestFit="1" customWidth="1"/>
    <col min="7441" max="7680" width="9" style="143"/>
    <col min="7681" max="7681" width="5.75" style="143" bestFit="1" customWidth="1"/>
    <col min="7682" max="7682" width="11.875" style="143" bestFit="1" customWidth="1"/>
    <col min="7683" max="7683" width="22.75" style="143" bestFit="1" customWidth="1"/>
    <col min="7684" max="7688" width="9.625" style="143" customWidth="1"/>
    <col min="7689" max="7689" width="24.75" style="143" bestFit="1" customWidth="1"/>
    <col min="7690" max="7691" width="9.625" style="143" customWidth="1"/>
    <col min="7692" max="7692" width="54.125" style="143" customWidth="1"/>
    <col min="7693" max="7693" width="13.125" style="143" customWidth="1"/>
    <col min="7694" max="7694" width="9" style="143"/>
    <col min="7695" max="7695" width="22.75" style="143" bestFit="1" customWidth="1"/>
    <col min="7696" max="7696" width="16.625" style="143" bestFit="1" customWidth="1"/>
    <col min="7697" max="7936" width="9" style="143"/>
    <col min="7937" max="7937" width="5.75" style="143" bestFit="1" customWidth="1"/>
    <col min="7938" max="7938" width="11.875" style="143" bestFit="1" customWidth="1"/>
    <col min="7939" max="7939" width="22.75" style="143" bestFit="1" customWidth="1"/>
    <col min="7940" max="7944" width="9.625" style="143" customWidth="1"/>
    <col min="7945" max="7945" width="24.75" style="143" bestFit="1" customWidth="1"/>
    <col min="7946" max="7947" width="9.625" style="143" customWidth="1"/>
    <col min="7948" max="7948" width="54.125" style="143" customWidth="1"/>
    <col min="7949" max="7949" width="13.125" style="143" customWidth="1"/>
    <col min="7950" max="7950" width="9" style="143"/>
    <col min="7951" max="7951" width="22.75" style="143" bestFit="1" customWidth="1"/>
    <col min="7952" max="7952" width="16.625" style="143" bestFit="1" customWidth="1"/>
    <col min="7953" max="8192" width="9" style="143"/>
    <col min="8193" max="8193" width="5.75" style="143" bestFit="1" customWidth="1"/>
    <col min="8194" max="8194" width="11.875" style="143" bestFit="1" customWidth="1"/>
    <col min="8195" max="8195" width="22.75" style="143" bestFit="1" customWidth="1"/>
    <col min="8196" max="8200" width="9.625" style="143" customWidth="1"/>
    <col min="8201" max="8201" width="24.75" style="143" bestFit="1" customWidth="1"/>
    <col min="8202" max="8203" width="9.625" style="143" customWidth="1"/>
    <col min="8204" max="8204" width="54.125" style="143" customWidth="1"/>
    <col min="8205" max="8205" width="13.125" style="143" customWidth="1"/>
    <col min="8206" max="8206" width="9" style="143"/>
    <col min="8207" max="8207" width="22.75" style="143" bestFit="1" customWidth="1"/>
    <col min="8208" max="8208" width="16.625" style="143" bestFit="1" customWidth="1"/>
    <col min="8209" max="8448" width="9" style="143"/>
    <col min="8449" max="8449" width="5.75" style="143" bestFit="1" customWidth="1"/>
    <col min="8450" max="8450" width="11.875" style="143" bestFit="1" customWidth="1"/>
    <col min="8451" max="8451" width="22.75" style="143" bestFit="1" customWidth="1"/>
    <col min="8452" max="8456" width="9.625" style="143" customWidth="1"/>
    <col min="8457" max="8457" width="24.75" style="143" bestFit="1" customWidth="1"/>
    <col min="8458" max="8459" width="9.625" style="143" customWidth="1"/>
    <col min="8460" max="8460" width="54.125" style="143" customWidth="1"/>
    <col min="8461" max="8461" width="13.125" style="143" customWidth="1"/>
    <col min="8462" max="8462" width="9" style="143"/>
    <col min="8463" max="8463" width="22.75" style="143" bestFit="1" customWidth="1"/>
    <col min="8464" max="8464" width="16.625" style="143" bestFit="1" customWidth="1"/>
    <col min="8465" max="8704" width="9" style="143"/>
    <col min="8705" max="8705" width="5.75" style="143" bestFit="1" customWidth="1"/>
    <col min="8706" max="8706" width="11.875" style="143" bestFit="1" customWidth="1"/>
    <col min="8707" max="8707" width="22.75" style="143" bestFit="1" customWidth="1"/>
    <col min="8708" max="8712" width="9.625" style="143" customWidth="1"/>
    <col min="8713" max="8713" width="24.75" style="143" bestFit="1" customWidth="1"/>
    <col min="8714" max="8715" width="9.625" style="143" customWidth="1"/>
    <col min="8716" max="8716" width="54.125" style="143" customWidth="1"/>
    <col min="8717" max="8717" width="13.125" style="143" customWidth="1"/>
    <col min="8718" max="8718" width="9" style="143"/>
    <col min="8719" max="8719" width="22.75" style="143" bestFit="1" customWidth="1"/>
    <col min="8720" max="8720" width="16.625" style="143" bestFit="1" customWidth="1"/>
    <col min="8721" max="8960" width="9" style="143"/>
    <col min="8961" max="8961" width="5.75" style="143" bestFit="1" customWidth="1"/>
    <col min="8962" max="8962" width="11.875" style="143" bestFit="1" customWidth="1"/>
    <col min="8963" max="8963" width="22.75" style="143" bestFit="1" customWidth="1"/>
    <col min="8964" max="8968" width="9.625" style="143" customWidth="1"/>
    <col min="8969" max="8969" width="24.75" style="143" bestFit="1" customWidth="1"/>
    <col min="8970" max="8971" width="9.625" style="143" customWidth="1"/>
    <col min="8972" max="8972" width="54.125" style="143" customWidth="1"/>
    <col min="8973" max="8973" width="13.125" style="143" customWidth="1"/>
    <col min="8974" max="8974" width="9" style="143"/>
    <col min="8975" max="8975" width="22.75" style="143" bestFit="1" customWidth="1"/>
    <col min="8976" max="8976" width="16.625" style="143" bestFit="1" customWidth="1"/>
    <col min="8977" max="9216" width="9" style="143"/>
    <col min="9217" max="9217" width="5.75" style="143" bestFit="1" customWidth="1"/>
    <col min="9218" max="9218" width="11.875" style="143" bestFit="1" customWidth="1"/>
    <col min="9219" max="9219" width="22.75" style="143" bestFit="1" customWidth="1"/>
    <col min="9220" max="9224" width="9.625" style="143" customWidth="1"/>
    <col min="9225" max="9225" width="24.75" style="143" bestFit="1" customWidth="1"/>
    <col min="9226" max="9227" width="9.625" style="143" customWidth="1"/>
    <col min="9228" max="9228" width="54.125" style="143" customWidth="1"/>
    <col min="9229" max="9229" width="13.125" style="143" customWidth="1"/>
    <col min="9230" max="9230" width="9" style="143"/>
    <col min="9231" max="9231" width="22.75" style="143" bestFit="1" customWidth="1"/>
    <col min="9232" max="9232" width="16.625" style="143" bestFit="1" customWidth="1"/>
    <col min="9233" max="9472" width="9" style="143"/>
    <col min="9473" max="9473" width="5.75" style="143" bestFit="1" customWidth="1"/>
    <col min="9474" max="9474" width="11.875" style="143" bestFit="1" customWidth="1"/>
    <col min="9475" max="9475" width="22.75" style="143" bestFit="1" customWidth="1"/>
    <col min="9476" max="9480" width="9.625" style="143" customWidth="1"/>
    <col min="9481" max="9481" width="24.75" style="143" bestFit="1" customWidth="1"/>
    <col min="9482" max="9483" width="9.625" style="143" customWidth="1"/>
    <col min="9484" max="9484" width="54.125" style="143" customWidth="1"/>
    <col min="9485" max="9485" width="13.125" style="143" customWidth="1"/>
    <col min="9486" max="9486" width="9" style="143"/>
    <col min="9487" max="9487" width="22.75" style="143" bestFit="1" customWidth="1"/>
    <col min="9488" max="9488" width="16.625" style="143" bestFit="1" customWidth="1"/>
    <col min="9489" max="9728" width="9" style="143"/>
    <col min="9729" max="9729" width="5.75" style="143" bestFit="1" customWidth="1"/>
    <col min="9730" max="9730" width="11.875" style="143" bestFit="1" customWidth="1"/>
    <col min="9731" max="9731" width="22.75" style="143" bestFit="1" customWidth="1"/>
    <col min="9732" max="9736" width="9.625" style="143" customWidth="1"/>
    <col min="9737" max="9737" width="24.75" style="143" bestFit="1" customWidth="1"/>
    <col min="9738" max="9739" width="9.625" style="143" customWidth="1"/>
    <col min="9740" max="9740" width="54.125" style="143" customWidth="1"/>
    <col min="9741" max="9741" width="13.125" style="143" customWidth="1"/>
    <col min="9742" max="9742" width="9" style="143"/>
    <col min="9743" max="9743" width="22.75" style="143" bestFit="1" customWidth="1"/>
    <col min="9744" max="9744" width="16.625" style="143" bestFit="1" customWidth="1"/>
    <col min="9745" max="9984" width="9" style="143"/>
    <col min="9985" max="9985" width="5.75" style="143" bestFit="1" customWidth="1"/>
    <col min="9986" max="9986" width="11.875" style="143" bestFit="1" customWidth="1"/>
    <col min="9987" max="9987" width="22.75" style="143" bestFit="1" customWidth="1"/>
    <col min="9988" max="9992" width="9.625" style="143" customWidth="1"/>
    <col min="9993" max="9993" width="24.75" style="143" bestFit="1" customWidth="1"/>
    <col min="9994" max="9995" width="9.625" style="143" customWidth="1"/>
    <col min="9996" max="9996" width="54.125" style="143" customWidth="1"/>
    <col min="9997" max="9997" width="13.125" style="143" customWidth="1"/>
    <col min="9998" max="9998" width="9" style="143"/>
    <col min="9999" max="9999" width="22.75" style="143" bestFit="1" customWidth="1"/>
    <col min="10000" max="10000" width="16.625" style="143" bestFit="1" customWidth="1"/>
    <col min="10001" max="10240" width="9" style="143"/>
    <col min="10241" max="10241" width="5.75" style="143" bestFit="1" customWidth="1"/>
    <col min="10242" max="10242" width="11.875" style="143" bestFit="1" customWidth="1"/>
    <col min="10243" max="10243" width="22.75" style="143" bestFit="1" customWidth="1"/>
    <col min="10244" max="10248" width="9.625" style="143" customWidth="1"/>
    <col min="10249" max="10249" width="24.75" style="143" bestFit="1" customWidth="1"/>
    <col min="10250" max="10251" width="9.625" style="143" customWidth="1"/>
    <col min="10252" max="10252" width="54.125" style="143" customWidth="1"/>
    <col min="10253" max="10253" width="13.125" style="143" customWidth="1"/>
    <col min="10254" max="10254" width="9" style="143"/>
    <col min="10255" max="10255" width="22.75" style="143" bestFit="1" customWidth="1"/>
    <col min="10256" max="10256" width="16.625" style="143" bestFit="1" customWidth="1"/>
    <col min="10257" max="10496" width="9" style="143"/>
    <col min="10497" max="10497" width="5.75" style="143" bestFit="1" customWidth="1"/>
    <col min="10498" max="10498" width="11.875" style="143" bestFit="1" customWidth="1"/>
    <col min="10499" max="10499" width="22.75" style="143" bestFit="1" customWidth="1"/>
    <col min="10500" max="10504" width="9.625" style="143" customWidth="1"/>
    <col min="10505" max="10505" width="24.75" style="143" bestFit="1" customWidth="1"/>
    <col min="10506" max="10507" width="9.625" style="143" customWidth="1"/>
    <col min="10508" max="10508" width="54.125" style="143" customWidth="1"/>
    <col min="10509" max="10509" width="13.125" style="143" customWidth="1"/>
    <col min="10510" max="10510" width="9" style="143"/>
    <col min="10511" max="10511" width="22.75" style="143" bestFit="1" customWidth="1"/>
    <col min="10512" max="10512" width="16.625" style="143" bestFit="1" customWidth="1"/>
    <col min="10513" max="10752" width="9" style="143"/>
    <col min="10753" max="10753" width="5.75" style="143" bestFit="1" customWidth="1"/>
    <col min="10754" max="10754" width="11.875" style="143" bestFit="1" customWidth="1"/>
    <col min="10755" max="10755" width="22.75" style="143" bestFit="1" customWidth="1"/>
    <col min="10756" max="10760" width="9.625" style="143" customWidth="1"/>
    <col min="10761" max="10761" width="24.75" style="143" bestFit="1" customWidth="1"/>
    <col min="10762" max="10763" width="9.625" style="143" customWidth="1"/>
    <col min="10764" max="10764" width="54.125" style="143" customWidth="1"/>
    <col min="10765" max="10765" width="13.125" style="143" customWidth="1"/>
    <col min="10766" max="10766" width="9" style="143"/>
    <col min="10767" max="10767" width="22.75" style="143" bestFit="1" customWidth="1"/>
    <col min="10768" max="10768" width="16.625" style="143" bestFit="1" customWidth="1"/>
    <col min="10769" max="11008" width="9" style="143"/>
    <col min="11009" max="11009" width="5.75" style="143" bestFit="1" customWidth="1"/>
    <col min="11010" max="11010" width="11.875" style="143" bestFit="1" customWidth="1"/>
    <col min="11011" max="11011" width="22.75" style="143" bestFit="1" customWidth="1"/>
    <col min="11012" max="11016" width="9.625" style="143" customWidth="1"/>
    <col min="11017" max="11017" width="24.75" style="143" bestFit="1" customWidth="1"/>
    <col min="11018" max="11019" width="9.625" style="143" customWidth="1"/>
    <col min="11020" max="11020" width="54.125" style="143" customWidth="1"/>
    <col min="11021" max="11021" width="13.125" style="143" customWidth="1"/>
    <col min="11022" max="11022" width="9" style="143"/>
    <col min="11023" max="11023" width="22.75" style="143" bestFit="1" customWidth="1"/>
    <col min="11024" max="11024" width="16.625" style="143" bestFit="1" customWidth="1"/>
    <col min="11025" max="11264" width="9" style="143"/>
    <col min="11265" max="11265" width="5.75" style="143" bestFit="1" customWidth="1"/>
    <col min="11266" max="11266" width="11.875" style="143" bestFit="1" customWidth="1"/>
    <col min="11267" max="11267" width="22.75" style="143" bestFit="1" customWidth="1"/>
    <col min="11268" max="11272" width="9.625" style="143" customWidth="1"/>
    <col min="11273" max="11273" width="24.75" style="143" bestFit="1" customWidth="1"/>
    <col min="11274" max="11275" width="9.625" style="143" customWidth="1"/>
    <col min="11276" max="11276" width="54.125" style="143" customWidth="1"/>
    <col min="11277" max="11277" width="13.125" style="143" customWidth="1"/>
    <col min="11278" max="11278" width="9" style="143"/>
    <col min="11279" max="11279" width="22.75" style="143" bestFit="1" customWidth="1"/>
    <col min="11280" max="11280" width="16.625" style="143" bestFit="1" customWidth="1"/>
    <col min="11281" max="11520" width="9" style="143"/>
    <col min="11521" max="11521" width="5.75" style="143" bestFit="1" customWidth="1"/>
    <col min="11522" max="11522" width="11.875" style="143" bestFit="1" customWidth="1"/>
    <col min="11523" max="11523" width="22.75" style="143" bestFit="1" customWidth="1"/>
    <col min="11524" max="11528" width="9.625" style="143" customWidth="1"/>
    <col min="11529" max="11529" width="24.75" style="143" bestFit="1" customWidth="1"/>
    <col min="11530" max="11531" width="9.625" style="143" customWidth="1"/>
    <col min="11532" max="11532" width="54.125" style="143" customWidth="1"/>
    <col min="11533" max="11533" width="13.125" style="143" customWidth="1"/>
    <col min="11534" max="11534" width="9" style="143"/>
    <col min="11535" max="11535" width="22.75" style="143" bestFit="1" customWidth="1"/>
    <col min="11536" max="11536" width="16.625" style="143" bestFit="1" customWidth="1"/>
    <col min="11537" max="11776" width="9" style="143"/>
    <col min="11777" max="11777" width="5.75" style="143" bestFit="1" customWidth="1"/>
    <col min="11778" max="11778" width="11.875" style="143" bestFit="1" customWidth="1"/>
    <col min="11779" max="11779" width="22.75" style="143" bestFit="1" customWidth="1"/>
    <col min="11780" max="11784" width="9.625" style="143" customWidth="1"/>
    <col min="11785" max="11785" width="24.75" style="143" bestFit="1" customWidth="1"/>
    <col min="11786" max="11787" width="9.625" style="143" customWidth="1"/>
    <col min="11788" max="11788" width="54.125" style="143" customWidth="1"/>
    <col min="11789" max="11789" width="13.125" style="143" customWidth="1"/>
    <col min="11790" max="11790" width="9" style="143"/>
    <col min="11791" max="11791" width="22.75" style="143" bestFit="1" customWidth="1"/>
    <col min="11792" max="11792" width="16.625" style="143" bestFit="1" customWidth="1"/>
    <col min="11793" max="12032" width="9" style="143"/>
    <col min="12033" max="12033" width="5.75" style="143" bestFit="1" customWidth="1"/>
    <col min="12034" max="12034" width="11.875" style="143" bestFit="1" customWidth="1"/>
    <col min="12035" max="12035" width="22.75" style="143" bestFit="1" customWidth="1"/>
    <col min="12036" max="12040" width="9.625" style="143" customWidth="1"/>
    <col min="12041" max="12041" width="24.75" style="143" bestFit="1" customWidth="1"/>
    <col min="12042" max="12043" width="9.625" style="143" customWidth="1"/>
    <col min="12044" max="12044" width="54.125" style="143" customWidth="1"/>
    <col min="12045" max="12045" width="13.125" style="143" customWidth="1"/>
    <col min="12046" max="12046" width="9" style="143"/>
    <col min="12047" max="12047" width="22.75" style="143" bestFit="1" customWidth="1"/>
    <col min="12048" max="12048" width="16.625" style="143" bestFit="1" customWidth="1"/>
    <col min="12049" max="12288" width="9" style="143"/>
    <col min="12289" max="12289" width="5.75" style="143" bestFit="1" customWidth="1"/>
    <col min="12290" max="12290" width="11.875" style="143" bestFit="1" customWidth="1"/>
    <col min="12291" max="12291" width="22.75" style="143" bestFit="1" customWidth="1"/>
    <col min="12292" max="12296" width="9.625" style="143" customWidth="1"/>
    <col min="12297" max="12297" width="24.75" style="143" bestFit="1" customWidth="1"/>
    <col min="12298" max="12299" width="9.625" style="143" customWidth="1"/>
    <col min="12300" max="12300" width="54.125" style="143" customWidth="1"/>
    <col min="12301" max="12301" width="13.125" style="143" customWidth="1"/>
    <col min="12302" max="12302" width="9" style="143"/>
    <col min="12303" max="12303" width="22.75" style="143" bestFit="1" customWidth="1"/>
    <col min="12304" max="12304" width="16.625" style="143" bestFit="1" customWidth="1"/>
    <col min="12305" max="12544" width="9" style="143"/>
    <col min="12545" max="12545" width="5.75" style="143" bestFit="1" customWidth="1"/>
    <col min="12546" max="12546" width="11.875" style="143" bestFit="1" customWidth="1"/>
    <col min="12547" max="12547" width="22.75" style="143" bestFit="1" customWidth="1"/>
    <col min="12548" max="12552" width="9.625" style="143" customWidth="1"/>
    <col min="12553" max="12553" width="24.75" style="143" bestFit="1" customWidth="1"/>
    <col min="12554" max="12555" width="9.625" style="143" customWidth="1"/>
    <col min="12556" max="12556" width="54.125" style="143" customWidth="1"/>
    <col min="12557" max="12557" width="13.125" style="143" customWidth="1"/>
    <col min="12558" max="12558" width="9" style="143"/>
    <col min="12559" max="12559" width="22.75" style="143" bestFit="1" customWidth="1"/>
    <col min="12560" max="12560" width="16.625" style="143" bestFit="1" customWidth="1"/>
    <col min="12561" max="12800" width="9" style="143"/>
    <col min="12801" max="12801" width="5.75" style="143" bestFit="1" customWidth="1"/>
    <col min="12802" max="12802" width="11.875" style="143" bestFit="1" customWidth="1"/>
    <col min="12803" max="12803" width="22.75" style="143" bestFit="1" customWidth="1"/>
    <col min="12804" max="12808" width="9.625" style="143" customWidth="1"/>
    <col min="12809" max="12809" width="24.75" style="143" bestFit="1" customWidth="1"/>
    <col min="12810" max="12811" width="9.625" style="143" customWidth="1"/>
    <col min="12812" max="12812" width="54.125" style="143" customWidth="1"/>
    <col min="12813" max="12813" width="13.125" style="143" customWidth="1"/>
    <col min="12814" max="12814" width="9" style="143"/>
    <col min="12815" max="12815" width="22.75" style="143" bestFit="1" customWidth="1"/>
    <col min="12816" max="12816" width="16.625" style="143" bestFit="1" customWidth="1"/>
    <col min="12817" max="13056" width="9" style="143"/>
    <col min="13057" max="13057" width="5.75" style="143" bestFit="1" customWidth="1"/>
    <col min="13058" max="13058" width="11.875" style="143" bestFit="1" customWidth="1"/>
    <col min="13059" max="13059" width="22.75" style="143" bestFit="1" customWidth="1"/>
    <col min="13060" max="13064" width="9.625" style="143" customWidth="1"/>
    <col min="13065" max="13065" width="24.75" style="143" bestFit="1" customWidth="1"/>
    <col min="13066" max="13067" width="9.625" style="143" customWidth="1"/>
    <col min="13068" max="13068" width="54.125" style="143" customWidth="1"/>
    <col min="13069" max="13069" width="13.125" style="143" customWidth="1"/>
    <col min="13070" max="13070" width="9" style="143"/>
    <col min="13071" max="13071" width="22.75" style="143" bestFit="1" customWidth="1"/>
    <col min="13072" max="13072" width="16.625" style="143" bestFit="1" customWidth="1"/>
    <col min="13073" max="13312" width="9" style="143"/>
    <col min="13313" max="13313" width="5.75" style="143" bestFit="1" customWidth="1"/>
    <col min="13314" max="13314" width="11.875" style="143" bestFit="1" customWidth="1"/>
    <col min="13315" max="13315" width="22.75" style="143" bestFit="1" customWidth="1"/>
    <col min="13316" max="13320" width="9.625" style="143" customWidth="1"/>
    <col min="13321" max="13321" width="24.75" style="143" bestFit="1" customWidth="1"/>
    <col min="13322" max="13323" width="9.625" style="143" customWidth="1"/>
    <col min="13324" max="13324" width="54.125" style="143" customWidth="1"/>
    <col min="13325" max="13325" width="13.125" style="143" customWidth="1"/>
    <col min="13326" max="13326" width="9" style="143"/>
    <col min="13327" max="13327" width="22.75" style="143" bestFit="1" customWidth="1"/>
    <col min="13328" max="13328" width="16.625" style="143" bestFit="1" customWidth="1"/>
    <col min="13329" max="13568" width="9" style="143"/>
    <col min="13569" max="13569" width="5.75" style="143" bestFit="1" customWidth="1"/>
    <col min="13570" max="13570" width="11.875" style="143" bestFit="1" customWidth="1"/>
    <col min="13571" max="13571" width="22.75" style="143" bestFit="1" customWidth="1"/>
    <col min="13572" max="13576" width="9.625" style="143" customWidth="1"/>
    <col min="13577" max="13577" width="24.75" style="143" bestFit="1" customWidth="1"/>
    <col min="13578" max="13579" width="9.625" style="143" customWidth="1"/>
    <col min="13580" max="13580" width="54.125" style="143" customWidth="1"/>
    <col min="13581" max="13581" width="13.125" style="143" customWidth="1"/>
    <col min="13582" max="13582" width="9" style="143"/>
    <col min="13583" max="13583" width="22.75" style="143" bestFit="1" customWidth="1"/>
    <col min="13584" max="13584" width="16.625" style="143" bestFit="1" customWidth="1"/>
    <col min="13585" max="13824" width="9" style="143"/>
    <col min="13825" max="13825" width="5.75" style="143" bestFit="1" customWidth="1"/>
    <col min="13826" max="13826" width="11.875" style="143" bestFit="1" customWidth="1"/>
    <col min="13827" max="13827" width="22.75" style="143" bestFit="1" customWidth="1"/>
    <col min="13828" max="13832" width="9.625" style="143" customWidth="1"/>
    <col min="13833" max="13833" width="24.75" style="143" bestFit="1" customWidth="1"/>
    <col min="13834" max="13835" width="9.625" style="143" customWidth="1"/>
    <col min="13836" max="13836" width="54.125" style="143" customWidth="1"/>
    <col min="13837" max="13837" width="13.125" style="143" customWidth="1"/>
    <col min="13838" max="13838" width="9" style="143"/>
    <col min="13839" max="13839" width="22.75" style="143" bestFit="1" customWidth="1"/>
    <col min="13840" max="13840" width="16.625" style="143" bestFit="1" customWidth="1"/>
    <col min="13841" max="14080" width="9" style="143"/>
    <col min="14081" max="14081" width="5.75" style="143" bestFit="1" customWidth="1"/>
    <col min="14082" max="14082" width="11.875" style="143" bestFit="1" customWidth="1"/>
    <col min="14083" max="14083" width="22.75" style="143" bestFit="1" customWidth="1"/>
    <col min="14084" max="14088" width="9.625" style="143" customWidth="1"/>
    <col min="14089" max="14089" width="24.75" style="143" bestFit="1" customWidth="1"/>
    <col min="14090" max="14091" width="9.625" style="143" customWidth="1"/>
    <col min="14092" max="14092" width="54.125" style="143" customWidth="1"/>
    <col min="14093" max="14093" width="13.125" style="143" customWidth="1"/>
    <col min="14094" max="14094" width="9" style="143"/>
    <col min="14095" max="14095" width="22.75" style="143" bestFit="1" customWidth="1"/>
    <col min="14096" max="14096" width="16.625" style="143" bestFit="1" customWidth="1"/>
    <col min="14097" max="14336" width="9" style="143"/>
    <col min="14337" max="14337" width="5.75" style="143" bestFit="1" customWidth="1"/>
    <col min="14338" max="14338" width="11.875" style="143" bestFit="1" customWidth="1"/>
    <col min="14339" max="14339" width="22.75" style="143" bestFit="1" customWidth="1"/>
    <col min="14340" max="14344" width="9.625" style="143" customWidth="1"/>
    <col min="14345" max="14345" width="24.75" style="143" bestFit="1" customWidth="1"/>
    <col min="14346" max="14347" width="9.625" style="143" customWidth="1"/>
    <col min="14348" max="14348" width="54.125" style="143" customWidth="1"/>
    <col min="14349" max="14349" width="13.125" style="143" customWidth="1"/>
    <col min="14350" max="14350" width="9" style="143"/>
    <col min="14351" max="14351" width="22.75" style="143" bestFit="1" customWidth="1"/>
    <col min="14352" max="14352" width="16.625" style="143" bestFit="1" customWidth="1"/>
    <col min="14353" max="14592" width="9" style="143"/>
    <col min="14593" max="14593" width="5.75" style="143" bestFit="1" customWidth="1"/>
    <col min="14594" max="14594" width="11.875" style="143" bestFit="1" customWidth="1"/>
    <col min="14595" max="14595" width="22.75" style="143" bestFit="1" customWidth="1"/>
    <col min="14596" max="14600" width="9.625" style="143" customWidth="1"/>
    <col min="14601" max="14601" width="24.75" style="143" bestFit="1" customWidth="1"/>
    <col min="14602" max="14603" width="9.625" style="143" customWidth="1"/>
    <col min="14604" max="14604" width="54.125" style="143" customWidth="1"/>
    <col min="14605" max="14605" width="13.125" style="143" customWidth="1"/>
    <col min="14606" max="14606" width="9" style="143"/>
    <col min="14607" max="14607" width="22.75" style="143" bestFit="1" customWidth="1"/>
    <col min="14608" max="14608" width="16.625" style="143" bestFit="1" customWidth="1"/>
    <col min="14609" max="14848" width="9" style="143"/>
    <col min="14849" max="14849" width="5.75" style="143" bestFit="1" customWidth="1"/>
    <col min="14850" max="14850" width="11.875" style="143" bestFit="1" customWidth="1"/>
    <col min="14851" max="14851" width="22.75" style="143" bestFit="1" customWidth="1"/>
    <col min="14852" max="14856" width="9.625" style="143" customWidth="1"/>
    <col min="14857" max="14857" width="24.75" style="143" bestFit="1" customWidth="1"/>
    <col min="14858" max="14859" width="9.625" style="143" customWidth="1"/>
    <col min="14860" max="14860" width="54.125" style="143" customWidth="1"/>
    <col min="14861" max="14861" width="13.125" style="143" customWidth="1"/>
    <col min="14862" max="14862" width="9" style="143"/>
    <col min="14863" max="14863" width="22.75" style="143" bestFit="1" customWidth="1"/>
    <col min="14864" max="14864" width="16.625" style="143" bestFit="1" customWidth="1"/>
    <col min="14865" max="15104" width="9" style="143"/>
    <col min="15105" max="15105" width="5.75" style="143" bestFit="1" customWidth="1"/>
    <col min="15106" max="15106" width="11.875" style="143" bestFit="1" customWidth="1"/>
    <col min="15107" max="15107" width="22.75" style="143" bestFit="1" customWidth="1"/>
    <col min="15108" max="15112" width="9.625" style="143" customWidth="1"/>
    <col min="15113" max="15113" width="24.75" style="143" bestFit="1" customWidth="1"/>
    <col min="15114" max="15115" width="9.625" style="143" customWidth="1"/>
    <col min="15116" max="15116" width="54.125" style="143" customWidth="1"/>
    <col min="15117" max="15117" width="13.125" style="143" customWidth="1"/>
    <col min="15118" max="15118" width="9" style="143"/>
    <col min="15119" max="15119" width="22.75" style="143" bestFit="1" customWidth="1"/>
    <col min="15120" max="15120" width="16.625" style="143" bestFit="1" customWidth="1"/>
    <col min="15121" max="15360" width="9" style="143"/>
    <col min="15361" max="15361" width="5.75" style="143" bestFit="1" customWidth="1"/>
    <col min="15362" max="15362" width="11.875" style="143" bestFit="1" customWidth="1"/>
    <col min="15363" max="15363" width="22.75" style="143" bestFit="1" customWidth="1"/>
    <col min="15364" max="15368" width="9.625" style="143" customWidth="1"/>
    <col min="15369" max="15369" width="24.75" style="143" bestFit="1" customWidth="1"/>
    <col min="15370" max="15371" width="9.625" style="143" customWidth="1"/>
    <col min="15372" max="15372" width="54.125" style="143" customWidth="1"/>
    <col min="15373" max="15373" width="13.125" style="143" customWidth="1"/>
    <col min="15374" max="15374" width="9" style="143"/>
    <col min="15375" max="15375" width="22.75" style="143" bestFit="1" customWidth="1"/>
    <col min="15376" max="15376" width="16.625" style="143" bestFit="1" customWidth="1"/>
    <col min="15377" max="15616" width="9" style="143"/>
    <col min="15617" max="15617" width="5.75" style="143" bestFit="1" customWidth="1"/>
    <col min="15618" max="15618" width="11.875" style="143" bestFit="1" customWidth="1"/>
    <col min="15619" max="15619" width="22.75" style="143" bestFit="1" customWidth="1"/>
    <col min="15620" max="15624" width="9.625" style="143" customWidth="1"/>
    <col min="15625" max="15625" width="24.75" style="143" bestFit="1" customWidth="1"/>
    <col min="15626" max="15627" width="9.625" style="143" customWidth="1"/>
    <col min="15628" max="15628" width="54.125" style="143" customWidth="1"/>
    <col min="15629" max="15629" width="13.125" style="143" customWidth="1"/>
    <col min="15630" max="15630" width="9" style="143"/>
    <col min="15631" max="15631" width="22.75" style="143" bestFit="1" customWidth="1"/>
    <col min="15632" max="15632" width="16.625" style="143" bestFit="1" customWidth="1"/>
    <col min="15633" max="15872" width="9" style="143"/>
    <col min="15873" max="15873" width="5.75" style="143" bestFit="1" customWidth="1"/>
    <col min="15874" max="15874" width="11.875" style="143" bestFit="1" customWidth="1"/>
    <col min="15875" max="15875" width="22.75" style="143" bestFit="1" customWidth="1"/>
    <col min="15876" max="15880" width="9.625" style="143" customWidth="1"/>
    <col min="15881" max="15881" width="24.75" style="143" bestFit="1" customWidth="1"/>
    <col min="15882" max="15883" width="9.625" style="143" customWidth="1"/>
    <col min="15884" max="15884" width="54.125" style="143" customWidth="1"/>
    <col min="15885" max="15885" width="13.125" style="143" customWidth="1"/>
    <col min="15886" max="15886" width="9" style="143"/>
    <col min="15887" max="15887" width="22.75" style="143" bestFit="1" customWidth="1"/>
    <col min="15888" max="15888" width="16.625" style="143" bestFit="1" customWidth="1"/>
    <col min="15889" max="16128" width="9" style="143"/>
    <col min="16129" max="16129" width="5.75" style="143" bestFit="1" customWidth="1"/>
    <col min="16130" max="16130" width="11.875" style="143" bestFit="1" customWidth="1"/>
    <col min="16131" max="16131" width="22.75" style="143" bestFit="1" customWidth="1"/>
    <col min="16132" max="16136" width="9.625" style="143" customWidth="1"/>
    <col min="16137" max="16137" width="24.75" style="143" bestFit="1" customWidth="1"/>
    <col min="16138" max="16139" width="9.625" style="143" customWidth="1"/>
    <col min="16140" max="16140" width="54.125" style="143" customWidth="1"/>
    <col min="16141" max="16141" width="13.125" style="143" customWidth="1"/>
    <col min="16142" max="16142" width="9" style="143"/>
    <col min="16143" max="16143" width="22.75" style="143" bestFit="1" customWidth="1"/>
    <col min="16144" max="16144" width="16.625" style="143" bestFit="1" customWidth="1"/>
    <col min="16145" max="16384" width="9" style="143"/>
  </cols>
  <sheetData>
    <row r="1" spans="1:16" ht="13.5" customHeight="1">
      <c r="M1" s="145" t="s">
        <v>152</v>
      </c>
    </row>
    <row r="2" spans="1:16" ht="17.25">
      <c r="A2" s="1364" t="s">
        <v>153</v>
      </c>
      <c r="B2" s="1364"/>
      <c r="C2" s="1364"/>
      <c r="D2" s="1364"/>
      <c r="E2" s="1364"/>
      <c r="F2" s="1364"/>
      <c r="G2" s="1364"/>
      <c r="H2" s="1364"/>
      <c r="I2" s="1364"/>
      <c r="J2" s="1364"/>
      <c r="K2" s="1364"/>
      <c r="L2" s="1364"/>
      <c r="M2" s="1364"/>
    </row>
    <row r="3" spans="1:16" ht="13.5" customHeight="1" thickBot="1"/>
    <row r="4" spans="1:16" s="149" customFormat="1" ht="27.75" thickBot="1">
      <c r="A4" s="146" t="s">
        <v>341</v>
      </c>
      <c r="B4" s="147" t="s">
        <v>154</v>
      </c>
      <c r="C4" s="148" t="s">
        <v>155</v>
      </c>
      <c r="D4" s="148" t="s">
        <v>156</v>
      </c>
      <c r="E4" s="147" t="s">
        <v>157</v>
      </c>
      <c r="F4" s="147" t="s">
        <v>158</v>
      </c>
      <c r="G4" s="147" t="s">
        <v>159</v>
      </c>
      <c r="H4" s="147" t="s">
        <v>160</v>
      </c>
      <c r="I4" s="147" t="s">
        <v>161</v>
      </c>
      <c r="J4" s="147" t="s">
        <v>162</v>
      </c>
      <c r="K4" s="148" t="s">
        <v>163</v>
      </c>
      <c r="L4" s="1365" t="s">
        <v>164</v>
      </c>
      <c r="M4" s="1366"/>
      <c r="O4" s="150" t="s">
        <v>165</v>
      </c>
      <c r="P4" s="150" t="s">
        <v>166</v>
      </c>
    </row>
    <row r="5" spans="1:16" ht="60" customHeight="1" thickTop="1">
      <c r="A5" s="151">
        <v>1</v>
      </c>
      <c r="B5" s="152"/>
      <c r="C5" s="153"/>
      <c r="D5" s="153"/>
      <c r="E5" s="153"/>
      <c r="F5" s="154"/>
      <c r="G5" s="154"/>
      <c r="H5" s="154"/>
      <c r="I5" s="153"/>
      <c r="J5" s="155"/>
      <c r="K5" s="153"/>
      <c r="L5" s="1367"/>
      <c r="M5" s="1368"/>
      <c r="O5" s="156" t="s">
        <v>167</v>
      </c>
      <c r="P5" s="156" t="s">
        <v>342</v>
      </c>
    </row>
    <row r="6" spans="1:16" ht="60" customHeight="1">
      <c r="A6" s="151">
        <v>2</v>
      </c>
      <c r="B6" s="157"/>
      <c r="C6" s="153"/>
      <c r="D6" s="153"/>
      <c r="E6" s="153"/>
      <c r="F6" s="158"/>
      <c r="G6" s="158"/>
      <c r="H6" s="158"/>
      <c r="I6" s="157"/>
      <c r="J6" s="159"/>
      <c r="K6" s="157"/>
      <c r="L6" s="1369"/>
      <c r="M6" s="1370"/>
      <c r="O6" s="160" t="s">
        <v>168</v>
      </c>
      <c r="P6" s="160" t="s">
        <v>112</v>
      </c>
    </row>
    <row r="7" spans="1:16" ht="60" customHeight="1">
      <c r="A7" s="151">
        <v>3</v>
      </c>
      <c r="B7" s="157"/>
      <c r="C7" s="153"/>
      <c r="D7" s="153"/>
      <c r="E7" s="153"/>
      <c r="F7" s="158"/>
      <c r="G7" s="158"/>
      <c r="H7" s="158"/>
      <c r="I7" s="157"/>
      <c r="J7" s="159"/>
      <c r="K7" s="157"/>
      <c r="L7" s="1369"/>
      <c r="M7" s="1370"/>
      <c r="O7" s="160" t="s">
        <v>169</v>
      </c>
    </row>
    <row r="8" spans="1:16" ht="60" customHeight="1">
      <c r="A8" s="151">
        <v>4</v>
      </c>
      <c r="B8" s="157"/>
      <c r="C8" s="153"/>
      <c r="D8" s="153"/>
      <c r="E8" s="153"/>
      <c r="F8" s="158"/>
      <c r="G8" s="158"/>
      <c r="H8" s="158"/>
      <c r="I8" s="157"/>
      <c r="J8" s="159"/>
      <c r="K8" s="157"/>
      <c r="L8" s="1369"/>
      <c r="M8" s="1370"/>
      <c r="O8" s="160" t="s">
        <v>112</v>
      </c>
    </row>
    <row r="9" spans="1:16" ht="60" customHeight="1">
      <c r="A9" s="151">
        <v>5</v>
      </c>
      <c r="B9" s="157"/>
      <c r="C9" s="153"/>
      <c r="D9" s="153"/>
      <c r="E9" s="153"/>
      <c r="F9" s="158"/>
      <c r="G9" s="158"/>
      <c r="H9" s="158"/>
      <c r="I9" s="157"/>
      <c r="J9" s="159"/>
      <c r="K9" s="157"/>
      <c r="L9" s="1369"/>
      <c r="M9" s="1370"/>
    </row>
    <row r="10" spans="1:16" ht="60" customHeight="1">
      <c r="A10" s="151">
        <v>6</v>
      </c>
      <c r="B10" s="157"/>
      <c r="C10" s="153"/>
      <c r="D10" s="153"/>
      <c r="E10" s="153"/>
      <c r="F10" s="158"/>
      <c r="G10" s="158"/>
      <c r="H10" s="158"/>
      <c r="I10" s="157"/>
      <c r="J10" s="159"/>
      <c r="K10" s="157"/>
      <c r="L10" s="1369"/>
      <c r="M10" s="1370"/>
    </row>
    <row r="11" spans="1:16" ht="60" customHeight="1">
      <c r="A11" s="151">
        <v>7</v>
      </c>
      <c r="B11" s="157"/>
      <c r="C11" s="153"/>
      <c r="D11" s="153"/>
      <c r="E11" s="153"/>
      <c r="F11" s="158"/>
      <c r="G11" s="158"/>
      <c r="H11" s="158"/>
      <c r="I11" s="157"/>
      <c r="J11" s="159"/>
      <c r="K11" s="157"/>
      <c r="L11" s="1369"/>
      <c r="M11" s="1370"/>
    </row>
    <row r="12" spans="1:16" ht="60" customHeight="1">
      <c r="A12" s="151">
        <v>8</v>
      </c>
      <c r="B12" s="157"/>
      <c r="C12" s="153"/>
      <c r="D12" s="153"/>
      <c r="E12" s="153"/>
      <c r="F12" s="158"/>
      <c r="G12" s="158"/>
      <c r="H12" s="158"/>
      <c r="I12" s="157"/>
      <c r="J12" s="159"/>
      <c r="K12" s="157"/>
      <c r="L12" s="1369"/>
      <c r="M12" s="1370"/>
    </row>
    <row r="13" spans="1:16" ht="60" customHeight="1">
      <c r="A13" s="151">
        <v>9</v>
      </c>
      <c r="B13" s="157"/>
      <c r="C13" s="153"/>
      <c r="D13" s="153"/>
      <c r="E13" s="153"/>
      <c r="F13" s="158"/>
      <c r="G13" s="158"/>
      <c r="H13" s="158"/>
      <c r="I13" s="157"/>
      <c r="J13" s="159"/>
      <c r="K13" s="157"/>
      <c r="L13" s="1369"/>
      <c r="M13" s="1370"/>
    </row>
    <row r="14" spans="1:16" ht="60" customHeight="1" thickBot="1">
      <c r="A14" s="178">
        <v>10</v>
      </c>
      <c r="B14" s="161"/>
      <c r="C14" s="162"/>
      <c r="D14" s="161"/>
      <c r="E14" s="162"/>
      <c r="F14" s="163"/>
      <c r="G14" s="163"/>
      <c r="H14" s="163"/>
      <c r="I14" s="161"/>
      <c r="J14" s="164"/>
      <c r="K14" s="161"/>
      <c r="L14" s="1362"/>
      <c r="M14" s="1363"/>
    </row>
    <row r="15" spans="1:16" ht="13.5" customHeight="1">
      <c r="A15" s="165"/>
      <c r="B15" s="165"/>
      <c r="C15" s="166"/>
      <c r="D15" s="166"/>
      <c r="E15" s="166"/>
      <c r="F15" s="136"/>
    </row>
    <row r="16" spans="1:16" ht="13.5" customHeight="1">
      <c r="A16" s="1308" t="s">
        <v>336</v>
      </c>
      <c r="B16" s="1308"/>
      <c r="C16" s="1308"/>
      <c r="D16" s="1308"/>
      <c r="E16" s="1308"/>
      <c r="F16" s="1308"/>
      <c r="G16" s="1308"/>
      <c r="H16" s="1308"/>
      <c r="I16" s="1308"/>
      <c r="J16" s="1308"/>
      <c r="K16" s="1308"/>
      <c r="L16" s="1308"/>
      <c r="M16" s="1308"/>
    </row>
    <row r="17" spans="1:13" ht="13.5" customHeight="1">
      <c r="A17" s="1308" t="s">
        <v>746</v>
      </c>
      <c r="B17" s="1308"/>
      <c r="C17" s="1308"/>
      <c r="D17" s="1308"/>
      <c r="E17" s="1308"/>
      <c r="F17" s="1308"/>
      <c r="G17" s="1308"/>
      <c r="H17" s="1308"/>
      <c r="I17" s="1308"/>
      <c r="J17" s="1308"/>
      <c r="K17" s="1308"/>
      <c r="L17" s="1308"/>
      <c r="M17" s="1308"/>
    </row>
    <row r="18" spans="1:13" ht="13.5" customHeight="1">
      <c r="A18" s="1361" t="s">
        <v>343</v>
      </c>
      <c r="B18" s="1308"/>
      <c r="C18" s="1308"/>
      <c r="D18" s="1308"/>
      <c r="E18" s="1308"/>
      <c r="F18" s="1308"/>
      <c r="G18" s="1308"/>
      <c r="H18" s="1308"/>
      <c r="I18" s="1308"/>
      <c r="J18" s="1308"/>
      <c r="K18" s="1308"/>
      <c r="L18" s="1308"/>
      <c r="M18" s="1308"/>
    </row>
    <row r="19" spans="1:13" ht="13.5" customHeight="1">
      <c r="A19" s="1361" t="s">
        <v>344</v>
      </c>
      <c r="B19" s="1308"/>
      <c r="C19" s="1308"/>
      <c r="D19" s="1308"/>
      <c r="E19" s="1308"/>
      <c r="F19" s="1308"/>
      <c r="G19" s="1308"/>
      <c r="H19" s="1308"/>
      <c r="I19" s="1308"/>
      <c r="J19" s="1308"/>
      <c r="K19" s="1308"/>
      <c r="L19" s="1308"/>
      <c r="M19" s="1308"/>
    </row>
    <row r="20" spans="1:13" ht="13.5" customHeight="1">
      <c r="A20" s="1308" t="s">
        <v>345</v>
      </c>
      <c r="B20" s="1308"/>
      <c r="C20" s="1308"/>
      <c r="D20" s="1308"/>
      <c r="E20" s="1308"/>
      <c r="F20" s="1308"/>
      <c r="G20" s="1308"/>
      <c r="H20" s="1308"/>
      <c r="I20" s="1308"/>
      <c r="J20" s="1308"/>
      <c r="K20" s="1308"/>
      <c r="L20" s="1308"/>
      <c r="M20" s="1308"/>
    </row>
    <row r="21" spans="1:13" ht="13.5" customHeight="1">
      <c r="A21" s="1308" t="s">
        <v>346</v>
      </c>
      <c r="B21" s="1308"/>
      <c r="C21" s="1308"/>
      <c r="D21" s="1308"/>
      <c r="E21" s="1308"/>
      <c r="F21" s="1308"/>
      <c r="G21" s="1308"/>
      <c r="H21" s="1308"/>
      <c r="I21" s="1308"/>
      <c r="J21" s="1308"/>
      <c r="K21" s="1308"/>
      <c r="L21" s="1308"/>
      <c r="M21" s="1308"/>
    </row>
    <row r="22" spans="1:13" ht="13.5" customHeight="1">
      <c r="A22" s="1308" t="s">
        <v>347</v>
      </c>
      <c r="B22" s="1308"/>
      <c r="C22" s="1308"/>
      <c r="D22" s="1308"/>
      <c r="E22" s="1308"/>
      <c r="F22" s="1308"/>
      <c r="G22" s="1308"/>
      <c r="H22" s="1308"/>
      <c r="I22" s="1308"/>
      <c r="J22" s="1308"/>
      <c r="K22" s="1308"/>
      <c r="L22" s="1308"/>
      <c r="M22" s="1308"/>
    </row>
    <row r="23" spans="1:13" ht="13.5" customHeight="1">
      <c r="A23" s="1309" t="s">
        <v>348</v>
      </c>
      <c r="B23" s="1309"/>
      <c r="C23" s="1309"/>
      <c r="D23" s="1309"/>
      <c r="E23" s="1309"/>
      <c r="F23" s="1309"/>
      <c r="G23" s="1309"/>
      <c r="H23" s="1309"/>
      <c r="I23" s="1309"/>
      <c r="J23" s="1309"/>
      <c r="K23" s="1309"/>
      <c r="L23" s="1309"/>
      <c r="M23" s="1309"/>
    </row>
    <row r="24" spans="1:13" ht="13.5" customHeight="1">
      <c r="A24" s="1360" t="s">
        <v>349</v>
      </c>
      <c r="B24" s="1360"/>
      <c r="C24" s="1360"/>
      <c r="D24" s="1360"/>
      <c r="E24" s="1360"/>
      <c r="F24" s="1360"/>
      <c r="G24" s="1360"/>
      <c r="H24" s="1360"/>
      <c r="I24" s="1360"/>
      <c r="J24" s="1360"/>
      <c r="K24" s="1360"/>
      <c r="L24" s="1360"/>
      <c r="M24" s="1360"/>
    </row>
    <row r="25" spans="1:13" ht="15" customHeight="1">
      <c r="A25" s="165"/>
      <c r="B25" s="165"/>
      <c r="C25" s="165"/>
      <c r="D25" s="165"/>
      <c r="E25" s="165"/>
      <c r="F25" s="165"/>
      <c r="G25" s="165"/>
      <c r="H25" s="165"/>
      <c r="I25" s="165"/>
      <c r="J25" s="165"/>
      <c r="K25" s="165"/>
      <c r="L25" s="165"/>
      <c r="M25" s="456" t="str">
        <f>様式7!$F$4</f>
        <v>○○○○○○○○○○○ESCO事業</v>
      </c>
    </row>
    <row r="26" spans="1:13" ht="15" customHeight="1">
      <c r="A26" s="1308"/>
      <c r="B26" s="1308"/>
      <c r="C26" s="1308"/>
      <c r="D26" s="1308"/>
      <c r="E26" s="1308"/>
      <c r="F26" s="1308"/>
      <c r="G26" s="1308"/>
      <c r="H26" s="1308"/>
      <c r="I26" s="1308"/>
      <c r="J26" s="1308"/>
      <c r="K26" s="1308"/>
      <c r="L26" s="1308"/>
      <c r="M26" s="1308"/>
    </row>
    <row r="27" spans="1:13" ht="15" customHeight="1">
      <c r="F27" s="167"/>
    </row>
    <row r="28" spans="1:13" ht="15" customHeight="1">
      <c r="F28" s="167"/>
    </row>
    <row r="29" spans="1:13" ht="15" customHeight="1"/>
    <row r="30" spans="1:13" ht="15" customHeight="1"/>
    <row r="31" spans="1:13" ht="15" customHeight="1"/>
  </sheetData>
  <mergeCells count="22">
    <mergeCell ref="L14:M14"/>
    <mergeCell ref="A2:M2"/>
    <mergeCell ref="L4:M4"/>
    <mergeCell ref="L5:M5"/>
    <mergeCell ref="L6:M6"/>
    <mergeCell ref="L7:M7"/>
    <mergeCell ref="L8:M8"/>
    <mergeCell ref="L9:M9"/>
    <mergeCell ref="L10:M10"/>
    <mergeCell ref="L11:M11"/>
    <mergeCell ref="L12:M12"/>
    <mergeCell ref="L13:M13"/>
    <mergeCell ref="A22:M22"/>
    <mergeCell ref="A23:M23"/>
    <mergeCell ref="A24:M24"/>
    <mergeCell ref="A26:M26"/>
    <mergeCell ref="A16:M16"/>
    <mergeCell ref="A17:M17"/>
    <mergeCell ref="A18:M18"/>
    <mergeCell ref="A19:M19"/>
    <mergeCell ref="A20:M20"/>
    <mergeCell ref="A21:M21"/>
  </mergeCells>
  <phoneticPr fontId="3"/>
  <dataValidations count="2">
    <dataValidation type="list" allowBlank="1" showInputMessage="1" showErrorMessage="1" sqref="D5:D14 IZ5:IZ14 SV5:SV14 ACR5:ACR14 AMN5:AMN14 AWJ5:AWJ14 BGF5:BGF14 BQB5:BQB14 BZX5:BZX14 CJT5:CJT14 CTP5:CTP14 DDL5:DDL14 DNH5:DNH14 DXD5:DXD14 EGZ5:EGZ14 EQV5:EQV14 FAR5:FAR14 FKN5:FKN14 FUJ5:FUJ14 GEF5:GEF14 GOB5:GOB14 GXX5:GXX14 HHT5:HHT14 HRP5:HRP14 IBL5:IBL14 ILH5:ILH14 IVD5:IVD14 JEZ5:JEZ14 JOV5:JOV14 JYR5:JYR14 KIN5:KIN14 KSJ5:KSJ14 LCF5:LCF14 LMB5:LMB14 LVX5:LVX14 MFT5:MFT14 MPP5:MPP14 MZL5:MZL14 NJH5:NJH14 NTD5:NTD14 OCZ5:OCZ14 OMV5:OMV14 OWR5:OWR14 PGN5:PGN14 PQJ5:PQJ14 QAF5:QAF14 QKB5:QKB14 QTX5:QTX14 RDT5:RDT14 RNP5:RNP14 RXL5:RXL14 SHH5:SHH14 SRD5:SRD14 TAZ5:TAZ14 TKV5:TKV14 TUR5:TUR14 UEN5:UEN14 UOJ5:UOJ14 UYF5:UYF14 VIB5:VIB14 VRX5:VRX14 WBT5:WBT14 WLP5:WLP14 WVL5:WVL14 D65541:D65550 IZ65541:IZ65550 SV65541:SV65550 ACR65541:ACR65550 AMN65541:AMN65550 AWJ65541:AWJ65550 BGF65541:BGF65550 BQB65541:BQB65550 BZX65541:BZX65550 CJT65541:CJT65550 CTP65541:CTP65550 DDL65541:DDL65550 DNH65541:DNH65550 DXD65541:DXD65550 EGZ65541:EGZ65550 EQV65541:EQV65550 FAR65541:FAR65550 FKN65541:FKN65550 FUJ65541:FUJ65550 GEF65541:GEF65550 GOB65541:GOB65550 GXX65541:GXX65550 HHT65541:HHT65550 HRP65541:HRP65550 IBL65541:IBL65550 ILH65541:ILH65550 IVD65541:IVD65550 JEZ65541:JEZ65550 JOV65541:JOV65550 JYR65541:JYR65550 KIN65541:KIN65550 KSJ65541:KSJ65550 LCF65541:LCF65550 LMB65541:LMB65550 LVX65541:LVX65550 MFT65541:MFT65550 MPP65541:MPP65550 MZL65541:MZL65550 NJH65541:NJH65550 NTD65541:NTD65550 OCZ65541:OCZ65550 OMV65541:OMV65550 OWR65541:OWR65550 PGN65541:PGN65550 PQJ65541:PQJ65550 QAF65541:QAF65550 QKB65541:QKB65550 QTX65541:QTX65550 RDT65541:RDT65550 RNP65541:RNP65550 RXL65541:RXL65550 SHH65541:SHH65550 SRD65541:SRD65550 TAZ65541:TAZ65550 TKV65541:TKV65550 TUR65541:TUR65550 UEN65541:UEN65550 UOJ65541:UOJ65550 UYF65541:UYF65550 VIB65541:VIB65550 VRX65541:VRX65550 WBT65541:WBT65550 WLP65541:WLP65550 WVL65541:WVL65550 D131077:D131086 IZ131077:IZ131086 SV131077:SV131086 ACR131077:ACR131086 AMN131077:AMN131086 AWJ131077:AWJ131086 BGF131077:BGF131086 BQB131077:BQB131086 BZX131077:BZX131086 CJT131077:CJT131086 CTP131077:CTP131086 DDL131077:DDL131086 DNH131077:DNH131086 DXD131077:DXD131086 EGZ131077:EGZ131086 EQV131077:EQV131086 FAR131077:FAR131086 FKN131077:FKN131086 FUJ131077:FUJ131086 GEF131077:GEF131086 GOB131077:GOB131086 GXX131077:GXX131086 HHT131077:HHT131086 HRP131077:HRP131086 IBL131077:IBL131086 ILH131077:ILH131086 IVD131077:IVD131086 JEZ131077:JEZ131086 JOV131077:JOV131086 JYR131077:JYR131086 KIN131077:KIN131086 KSJ131077:KSJ131086 LCF131077:LCF131086 LMB131077:LMB131086 LVX131077:LVX131086 MFT131077:MFT131086 MPP131077:MPP131086 MZL131077:MZL131086 NJH131077:NJH131086 NTD131077:NTD131086 OCZ131077:OCZ131086 OMV131077:OMV131086 OWR131077:OWR131086 PGN131077:PGN131086 PQJ131077:PQJ131086 QAF131077:QAF131086 QKB131077:QKB131086 QTX131077:QTX131086 RDT131077:RDT131086 RNP131077:RNP131086 RXL131077:RXL131086 SHH131077:SHH131086 SRD131077:SRD131086 TAZ131077:TAZ131086 TKV131077:TKV131086 TUR131077:TUR131086 UEN131077:UEN131086 UOJ131077:UOJ131086 UYF131077:UYF131086 VIB131077:VIB131086 VRX131077:VRX131086 WBT131077:WBT131086 WLP131077:WLP131086 WVL131077:WVL131086 D196613:D196622 IZ196613:IZ196622 SV196613:SV196622 ACR196613:ACR196622 AMN196613:AMN196622 AWJ196613:AWJ196622 BGF196613:BGF196622 BQB196613:BQB196622 BZX196613:BZX196622 CJT196613:CJT196622 CTP196613:CTP196622 DDL196613:DDL196622 DNH196613:DNH196622 DXD196613:DXD196622 EGZ196613:EGZ196622 EQV196613:EQV196622 FAR196613:FAR196622 FKN196613:FKN196622 FUJ196613:FUJ196622 GEF196613:GEF196622 GOB196613:GOB196622 GXX196613:GXX196622 HHT196613:HHT196622 HRP196613:HRP196622 IBL196613:IBL196622 ILH196613:ILH196622 IVD196613:IVD196622 JEZ196613:JEZ196622 JOV196613:JOV196622 JYR196613:JYR196622 KIN196613:KIN196622 KSJ196613:KSJ196622 LCF196613:LCF196622 LMB196613:LMB196622 LVX196613:LVX196622 MFT196613:MFT196622 MPP196613:MPP196622 MZL196613:MZL196622 NJH196613:NJH196622 NTD196613:NTD196622 OCZ196613:OCZ196622 OMV196613:OMV196622 OWR196613:OWR196622 PGN196613:PGN196622 PQJ196613:PQJ196622 QAF196613:QAF196622 QKB196613:QKB196622 QTX196613:QTX196622 RDT196613:RDT196622 RNP196613:RNP196622 RXL196613:RXL196622 SHH196613:SHH196622 SRD196613:SRD196622 TAZ196613:TAZ196622 TKV196613:TKV196622 TUR196613:TUR196622 UEN196613:UEN196622 UOJ196613:UOJ196622 UYF196613:UYF196622 VIB196613:VIB196622 VRX196613:VRX196622 WBT196613:WBT196622 WLP196613:WLP196622 WVL196613:WVL196622 D262149:D262158 IZ262149:IZ262158 SV262149:SV262158 ACR262149:ACR262158 AMN262149:AMN262158 AWJ262149:AWJ262158 BGF262149:BGF262158 BQB262149:BQB262158 BZX262149:BZX262158 CJT262149:CJT262158 CTP262149:CTP262158 DDL262149:DDL262158 DNH262149:DNH262158 DXD262149:DXD262158 EGZ262149:EGZ262158 EQV262149:EQV262158 FAR262149:FAR262158 FKN262149:FKN262158 FUJ262149:FUJ262158 GEF262149:GEF262158 GOB262149:GOB262158 GXX262149:GXX262158 HHT262149:HHT262158 HRP262149:HRP262158 IBL262149:IBL262158 ILH262149:ILH262158 IVD262149:IVD262158 JEZ262149:JEZ262158 JOV262149:JOV262158 JYR262149:JYR262158 KIN262149:KIN262158 KSJ262149:KSJ262158 LCF262149:LCF262158 LMB262149:LMB262158 LVX262149:LVX262158 MFT262149:MFT262158 MPP262149:MPP262158 MZL262149:MZL262158 NJH262149:NJH262158 NTD262149:NTD262158 OCZ262149:OCZ262158 OMV262149:OMV262158 OWR262149:OWR262158 PGN262149:PGN262158 PQJ262149:PQJ262158 QAF262149:QAF262158 QKB262149:QKB262158 QTX262149:QTX262158 RDT262149:RDT262158 RNP262149:RNP262158 RXL262149:RXL262158 SHH262149:SHH262158 SRD262149:SRD262158 TAZ262149:TAZ262158 TKV262149:TKV262158 TUR262149:TUR262158 UEN262149:UEN262158 UOJ262149:UOJ262158 UYF262149:UYF262158 VIB262149:VIB262158 VRX262149:VRX262158 WBT262149:WBT262158 WLP262149:WLP262158 WVL262149:WVL262158 D327685:D327694 IZ327685:IZ327694 SV327685:SV327694 ACR327685:ACR327694 AMN327685:AMN327694 AWJ327685:AWJ327694 BGF327685:BGF327694 BQB327685:BQB327694 BZX327685:BZX327694 CJT327685:CJT327694 CTP327685:CTP327694 DDL327685:DDL327694 DNH327685:DNH327694 DXD327685:DXD327694 EGZ327685:EGZ327694 EQV327685:EQV327694 FAR327685:FAR327694 FKN327685:FKN327694 FUJ327685:FUJ327694 GEF327685:GEF327694 GOB327685:GOB327694 GXX327685:GXX327694 HHT327685:HHT327694 HRP327685:HRP327694 IBL327685:IBL327694 ILH327685:ILH327694 IVD327685:IVD327694 JEZ327685:JEZ327694 JOV327685:JOV327694 JYR327685:JYR327694 KIN327685:KIN327694 KSJ327685:KSJ327694 LCF327685:LCF327694 LMB327685:LMB327694 LVX327685:LVX327694 MFT327685:MFT327694 MPP327685:MPP327694 MZL327685:MZL327694 NJH327685:NJH327694 NTD327685:NTD327694 OCZ327685:OCZ327694 OMV327685:OMV327694 OWR327685:OWR327694 PGN327685:PGN327694 PQJ327685:PQJ327694 QAF327685:QAF327694 QKB327685:QKB327694 QTX327685:QTX327694 RDT327685:RDT327694 RNP327685:RNP327694 RXL327685:RXL327694 SHH327685:SHH327694 SRD327685:SRD327694 TAZ327685:TAZ327694 TKV327685:TKV327694 TUR327685:TUR327694 UEN327685:UEN327694 UOJ327685:UOJ327694 UYF327685:UYF327694 VIB327685:VIB327694 VRX327685:VRX327694 WBT327685:WBT327694 WLP327685:WLP327694 WVL327685:WVL327694 D393221:D393230 IZ393221:IZ393230 SV393221:SV393230 ACR393221:ACR393230 AMN393221:AMN393230 AWJ393221:AWJ393230 BGF393221:BGF393230 BQB393221:BQB393230 BZX393221:BZX393230 CJT393221:CJT393230 CTP393221:CTP393230 DDL393221:DDL393230 DNH393221:DNH393230 DXD393221:DXD393230 EGZ393221:EGZ393230 EQV393221:EQV393230 FAR393221:FAR393230 FKN393221:FKN393230 FUJ393221:FUJ393230 GEF393221:GEF393230 GOB393221:GOB393230 GXX393221:GXX393230 HHT393221:HHT393230 HRP393221:HRP393230 IBL393221:IBL393230 ILH393221:ILH393230 IVD393221:IVD393230 JEZ393221:JEZ393230 JOV393221:JOV393230 JYR393221:JYR393230 KIN393221:KIN393230 KSJ393221:KSJ393230 LCF393221:LCF393230 LMB393221:LMB393230 LVX393221:LVX393230 MFT393221:MFT393230 MPP393221:MPP393230 MZL393221:MZL393230 NJH393221:NJH393230 NTD393221:NTD393230 OCZ393221:OCZ393230 OMV393221:OMV393230 OWR393221:OWR393230 PGN393221:PGN393230 PQJ393221:PQJ393230 QAF393221:QAF393230 QKB393221:QKB393230 QTX393221:QTX393230 RDT393221:RDT393230 RNP393221:RNP393230 RXL393221:RXL393230 SHH393221:SHH393230 SRD393221:SRD393230 TAZ393221:TAZ393230 TKV393221:TKV393230 TUR393221:TUR393230 UEN393221:UEN393230 UOJ393221:UOJ393230 UYF393221:UYF393230 VIB393221:VIB393230 VRX393221:VRX393230 WBT393221:WBT393230 WLP393221:WLP393230 WVL393221:WVL393230 D458757:D458766 IZ458757:IZ458766 SV458757:SV458766 ACR458757:ACR458766 AMN458757:AMN458766 AWJ458757:AWJ458766 BGF458757:BGF458766 BQB458757:BQB458766 BZX458757:BZX458766 CJT458757:CJT458766 CTP458757:CTP458766 DDL458757:DDL458766 DNH458757:DNH458766 DXD458757:DXD458766 EGZ458757:EGZ458766 EQV458757:EQV458766 FAR458757:FAR458766 FKN458757:FKN458766 FUJ458757:FUJ458766 GEF458757:GEF458766 GOB458757:GOB458766 GXX458757:GXX458766 HHT458757:HHT458766 HRP458757:HRP458766 IBL458757:IBL458766 ILH458757:ILH458766 IVD458757:IVD458766 JEZ458757:JEZ458766 JOV458757:JOV458766 JYR458757:JYR458766 KIN458757:KIN458766 KSJ458757:KSJ458766 LCF458757:LCF458766 LMB458757:LMB458766 LVX458757:LVX458766 MFT458757:MFT458766 MPP458757:MPP458766 MZL458757:MZL458766 NJH458757:NJH458766 NTD458757:NTD458766 OCZ458757:OCZ458766 OMV458757:OMV458766 OWR458757:OWR458766 PGN458757:PGN458766 PQJ458757:PQJ458766 QAF458757:QAF458766 QKB458757:QKB458766 QTX458757:QTX458766 RDT458757:RDT458766 RNP458757:RNP458766 RXL458757:RXL458766 SHH458757:SHH458766 SRD458757:SRD458766 TAZ458757:TAZ458766 TKV458757:TKV458766 TUR458757:TUR458766 UEN458757:UEN458766 UOJ458757:UOJ458766 UYF458757:UYF458766 VIB458757:VIB458766 VRX458757:VRX458766 WBT458757:WBT458766 WLP458757:WLP458766 WVL458757:WVL458766 D524293:D524302 IZ524293:IZ524302 SV524293:SV524302 ACR524293:ACR524302 AMN524293:AMN524302 AWJ524293:AWJ524302 BGF524293:BGF524302 BQB524293:BQB524302 BZX524293:BZX524302 CJT524293:CJT524302 CTP524293:CTP524302 DDL524293:DDL524302 DNH524293:DNH524302 DXD524293:DXD524302 EGZ524293:EGZ524302 EQV524293:EQV524302 FAR524293:FAR524302 FKN524293:FKN524302 FUJ524293:FUJ524302 GEF524293:GEF524302 GOB524293:GOB524302 GXX524293:GXX524302 HHT524293:HHT524302 HRP524293:HRP524302 IBL524293:IBL524302 ILH524293:ILH524302 IVD524293:IVD524302 JEZ524293:JEZ524302 JOV524293:JOV524302 JYR524293:JYR524302 KIN524293:KIN524302 KSJ524293:KSJ524302 LCF524293:LCF524302 LMB524293:LMB524302 LVX524293:LVX524302 MFT524293:MFT524302 MPP524293:MPP524302 MZL524293:MZL524302 NJH524293:NJH524302 NTD524293:NTD524302 OCZ524293:OCZ524302 OMV524293:OMV524302 OWR524293:OWR524302 PGN524293:PGN524302 PQJ524293:PQJ524302 QAF524293:QAF524302 QKB524293:QKB524302 QTX524293:QTX524302 RDT524293:RDT524302 RNP524293:RNP524302 RXL524293:RXL524302 SHH524293:SHH524302 SRD524293:SRD524302 TAZ524293:TAZ524302 TKV524293:TKV524302 TUR524293:TUR524302 UEN524293:UEN524302 UOJ524293:UOJ524302 UYF524293:UYF524302 VIB524293:VIB524302 VRX524293:VRX524302 WBT524293:WBT524302 WLP524293:WLP524302 WVL524293:WVL524302 D589829:D589838 IZ589829:IZ589838 SV589829:SV589838 ACR589829:ACR589838 AMN589829:AMN589838 AWJ589829:AWJ589838 BGF589829:BGF589838 BQB589829:BQB589838 BZX589829:BZX589838 CJT589829:CJT589838 CTP589829:CTP589838 DDL589829:DDL589838 DNH589829:DNH589838 DXD589829:DXD589838 EGZ589829:EGZ589838 EQV589829:EQV589838 FAR589829:FAR589838 FKN589829:FKN589838 FUJ589829:FUJ589838 GEF589829:GEF589838 GOB589829:GOB589838 GXX589829:GXX589838 HHT589829:HHT589838 HRP589829:HRP589838 IBL589829:IBL589838 ILH589829:ILH589838 IVD589829:IVD589838 JEZ589829:JEZ589838 JOV589829:JOV589838 JYR589829:JYR589838 KIN589829:KIN589838 KSJ589829:KSJ589838 LCF589829:LCF589838 LMB589829:LMB589838 LVX589829:LVX589838 MFT589829:MFT589838 MPP589829:MPP589838 MZL589829:MZL589838 NJH589829:NJH589838 NTD589829:NTD589838 OCZ589829:OCZ589838 OMV589829:OMV589838 OWR589829:OWR589838 PGN589829:PGN589838 PQJ589829:PQJ589838 QAF589829:QAF589838 QKB589829:QKB589838 QTX589829:QTX589838 RDT589829:RDT589838 RNP589829:RNP589838 RXL589829:RXL589838 SHH589829:SHH589838 SRD589829:SRD589838 TAZ589829:TAZ589838 TKV589829:TKV589838 TUR589829:TUR589838 UEN589829:UEN589838 UOJ589829:UOJ589838 UYF589829:UYF589838 VIB589829:VIB589838 VRX589829:VRX589838 WBT589829:WBT589838 WLP589829:WLP589838 WVL589829:WVL589838 D655365:D655374 IZ655365:IZ655374 SV655365:SV655374 ACR655365:ACR655374 AMN655365:AMN655374 AWJ655365:AWJ655374 BGF655365:BGF655374 BQB655365:BQB655374 BZX655365:BZX655374 CJT655365:CJT655374 CTP655365:CTP655374 DDL655365:DDL655374 DNH655365:DNH655374 DXD655365:DXD655374 EGZ655365:EGZ655374 EQV655365:EQV655374 FAR655365:FAR655374 FKN655365:FKN655374 FUJ655365:FUJ655374 GEF655365:GEF655374 GOB655365:GOB655374 GXX655365:GXX655374 HHT655365:HHT655374 HRP655365:HRP655374 IBL655365:IBL655374 ILH655365:ILH655374 IVD655365:IVD655374 JEZ655365:JEZ655374 JOV655365:JOV655374 JYR655365:JYR655374 KIN655365:KIN655374 KSJ655365:KSJ655374 LCF655365:LCF655374 LMB655365:LMB655374 LVX655365:LVX655374 MFT655365:MFT655374 MPP655365:MPP655374 MZL655365:MZL655374 NJH655365:NJH655374 NTD655365:NTD655374 OCZ655365:OCZ655374 OMV655365:OMV655374 OWR655365:OWR655374 PGN655365:PGN655374 PQJ655365:PQJ655374 QAF655365:QAF655374 QKB655365:QKB655374 QTX655365:QTX655374 RDT655365:RDT655374 RNP655365:RNP655374 RXL655365:RXL655374 SHH655365:SHH655374 SRD655365:SRD655374 TAZ655365:TAZ655374 TKV655365:TKV655374 TUR655365:TUR655374 UEN655365:UEN655374 UOJ655365:UOJ655374 UYF655365:UYF655374 VIB655365:VIB655374 VRX655365:VRX655374 WBT655365:WBT655374 WLP655365:WLP655374 WVL655365:WVL655374 D720901:D720910 IZ720901:IZ720910 SV720901:SV720910 ACR720901:ACR720910 AMN720901:AMN720910 AWJ720901:AWJ720910 BGF720901:BGF720910 BQB720901:BQB720910 BZX720901:BZX720910 CJT720901:CJT720910 CTP720901:CTP720910 DDL720901:DDL720910 DNH720901:DNH720910 DXD720901:DXD720910 EGZ720901:EGZ720910 EQV720901:EQV720910 FAR720901:FAR720910 FKN720901:FKN720910 FUJ720901:FUJ720910 GEF720901:GEF720910 GOB720901:GOB720910 GXX720901:GXX720910 HHT720901:HHT720910 HRP720901:HRP720910 IBL720901:IBL720910 ILH720901:ILH720910 IVD720901:IVD720910 JEZ720901:JEZ720910 JOV720901:JOV720910 JYR720901:JYR720910 KIN720901:KIN720910 KSJ720901:KSJ720910 LCF720901:LCF720910 LMB720901:LMB720910 LVX720901:LVX720910 MFT720901:MFT720910 MPP720901:MPP720910 MZL720901:MZL720910 NJH720901:NJH720910 NTD720901:NTD720910 OCZ720901:OCZ720910 OMV720901:OMV720910 OWR720901:OWR720910 PGN720901:PGN720910 PQJ720901:PQJ720910 QAF720901:QAF720910 QKB720901:QKB720910 QTX720901:QTX720910 RDT720901:RDT720910 RNP720901:RNP720910 RXL720901:RXL720910 SHH720901:SHH720910 SRD720901:SRD720910 TAZ720901:TAZ720910 TKV720901:TKV720910 TUR720901:TUR720910 UEN720901:UEN720910 UOJ720901:UOJ720910 UYF720901:UYF720910 VIB720901:VIB720910 VRX720901:VRX720910 WBT720901:WBT720910 WLP720901:WLP720910 WVL720901:WVL720910 D786437:D786446 IZ786437:IZ786446 SV786437:SV786446 ACR786437:ACR786446 AMN786437:AMN786446 AWJ786437:AWJ786446 BGF786437:BGF786446 BQB786437:BQB786446 BZX786437:BZX786446 CJT786437:CJT786446 CTP786437:CTP786446 DDL786437:DDL786446 DNH786437:DNH786446 DXD786437:DXD786446 EGZ786437:EGZ786446 EQV786437:EQV786446 FAR786437:FAR786446 FKN786437:FKN786446 FUJ786437:FUJ786446 GEF786437:GEF786446 GOB786437:GOB786446 GXX786437:GXX786446 HHT786437:HHT786446 HRP786437:HRP786446 IBL786437:IBL786446 ILH786437:ILH786446 IVD786437:IVD786446 JEZ786437:JEZ786446 JOV786437:JOV786446 JYR786437:JYR786446 KIN786437:KIN786446 KSJ786437:KSJ786446 LCF786437:LCF786446 LMB786437:LMB786446 LVX786437:LVX786446 MFT786437:MFT786446 MPP786437:MPP786446 MZL786437:MZL786446 NJH786437:NJH786446 NTD786437:NTD786446 OCZ786437:OCZ786446 OMV786437:OMV786446 OWR786437:OWR786446 PGN786437:PGN786446 PQJ786437:PQJ786446 QAF786437:QAF786446 QKB786437:QKB786446 QTX786437:QTX786446 RDT786437:RDT786446 RNP786437:RNP786446 RXL786437:RXL786446 SHH786437:SHH786446 SRD786437:SRD786446 TAZ786437:TAZ786446 TKV786437:TKV786446 TUR786437:TUR786446 UEN786437:UEN786446 UOJ786437:UOJ786446 UYF786437:UYF786446 VIB786437:VIB786446 VRX786437:VRX786446 WBT786437:WBT786446 WLP786437:WLP786446 WVL786437:WVL786446 D851973:D851982 IZ851973:IZ851982 SV851973:SV851982 ACR851973:ACR851982 AMN851973:AMN851982 AWJ851973:AWJ851982 BGF851973:BGF851982 BQB851973:BQB851982 BZX851973:BZX851982 CJT851973:CJT851982 CTP851973:CTP851982 DDL851973:DDL851982 DNH851973:DNH851982 DXD851973:DXD851982 EGZ851973:EGZ851982 EQV851973:EQV851982 FAR851973:FAR851982 FKN851973:FKN851982 FUJ851973:FUJ851982 GEF851973:GEF851982 GOB851973:GOB851982 GXX851973:GXX851982 HHT851973:HHT851982 HRP851973:HRP851982 IBL851973:IBL851982 ILH851973:ILH851982 IVD851973:IVD851982 JEZ851973:JEZ851982 JOV851973:JOV851982 JYR851973:JYR851982 KIN851973:KIN851982 KSJ851973:KSJ851982 LCF851973:LCF851982 LMB851973:LMB851982 LVX851973:LVX851982 MFT851973:MFT851982 MPP851973:MPP851982 MZL851973:MZL851982 NJH851973:NJH851982 NTD851973:NTD851982 OCZ851973:OCZ851982 OMV851973:OMV851982 OWR851973:OWR851982 PGN851973:PGN851982 PQJ851973:PQJ851982 QAF851973:QAF851982 QKB851973:QKB851982 QTX851973:QTX851982 RDT851973:RDT851982 RNP851973:RNP851982 RXL851973:RXL851982 SHH851973:SHH851982 SRD851973:SRD851982 TAZ851973:TAZ851982 TKV851973:TKV851982 TUR851973:TUR851982 UEN851973:UEN851982 UOJ851973:UOJ851982 UYF851973:UYF851982 VIB851973:VIB851982 VRX851973:VRX851982 WBT851973:WBT851982 WLP851973:WLP851982 WVL851973:WVL851982 D917509:D917518 IZ917509:IZ917518 SV917509:SV917518 ACR917509:ACR917518 AMN917509:AMN917518 AWJ917509:AWJ917518 BGF917509:BGF917518 BQB917509:BQB917518 BZX917509:BZX917518 CJT917509:CJT917518 CTP917509:CTP917518 DDL917509:DDL917518 DNH917509:DNH917518 DXD917509:DXD917518 EGZ917509:EGZ917518 EQV917509:EQV917518 FAR917509:FAR917518 FKN917509:FKN917518 FUJ917509:FUJ917518 GEF917509:GEF917518 GOB917509:GOB917518 GXX917509:GXX917518 HHT917509:HHT917518 HRP917509:HRP917518 IBL917509:IBL917518 ILH917509:ILH917518 IVD917509:IVD917518 JEZ917509:JEZ917518 JOV917509:JOV917518 JYR917509:JYR917518 KIN917509:KIN917518 KSJ917509:KSJ917518 LCF917509:LCF917518 LMB917509:LMB917518 LVX917509:LVX917518 MFT917509:MFT917518 MPP917509:MPP917518 MZL917509:MZL917518 NJH917509:NJH917518 NTD917509:NTD917518 OCZ917509:OCZ917518 OMV917509:OMV917518 OWR917509:OWR917518 PGN917509:PGN917518 PQJ917509:PQJ917518 QAF917509:QAF917518 QKB917509:QKB917518 QTX917509:QTX917518 RDT917509:RDT917518 RNP917509:RNP917518 RXL917509:RXL917518 SHH917509:SHH917518 SRD917509:SRD917518 TAZ917509:TAZ917518 TKV917509:TKV917518 TUR917509:TUR917518 UEN917509:UEN917518 UOJ917509:UOJ917518 UYF917509:UYF917518 VIB917509:VIB917518 VRX917509:VRX917518 WBT917509:WBT917518 WLP917509:WLP917518 WVL917509:WVL917518 D983045:D983054 IZ983045:IZ983054 SV983045:SV983054 ACR983045:ACR983054 AMN983045:AMN983054 AWJ983045:AWJ983054 BGF983045:BGF983054 BQB983045:BQB983054 BZX983045:BZX983054 CJT983045:CJT983054 CTP983045:CTP983054 DDL983045:DDL983054 DNH983045:DNH983054 DXD983045:DXD983054 EGZ983045:EGZ983054 EQV983045:EQV983054 FAR983045:FAR983054 FKN983045:FKN983054 FUJ983045:FUJ983054 GEF983045:GEF983054 GOB983045:GOB983054 GXX983045:GXX983054 HHT983045:HHT983054 HRP983045:HRP983054 IBL983045:IBL983054 ILH983045:ILH983054 IVD983045:IVD983054 JEZ983045:JEZ983054 JOV983045:JOV983054 JYR983045:JYR983054 KIN983045:KIN983054 KSJ983045:KSJ983054 LCF983045:LCF983054 LMB983045:LMB983054 LVX983045:LVX983054 MFT983045:MFT983054 MPP983045:MPP983054 MZL983045:MZL983054 NJH983045:NJH983054 NTD983045:NTD983054 OCZ983045:OCZ983054 OMV983045:OMV983054 OWR983045:OWR983054 PGN983045:PGN983054 PQJ983045:PQJ983054 QAF983045:QAF983054 QKB983045:QKB983054 QTX983045:QTX983054 RDT983045:RDT983054 RNP983045:RNP983054 RXL983045:RXL983054 SHH983045:SHH983054 SRD983045:SRD983054 TAZ983045:TAZ983054 TKV983045:TKV983054 TUR983045:TUR983054 UEN983045:UEN983054 UOJ983045:UOJ983054 UYF983045:UYF983054 VIB983045:VIB983054 VRX983045:VRX983054 WBT983045:WBT983054 WLP983045:WLP983054 WVL983045:WVL983054">
      <formula1>$P$5:$P$6</formula1>
    </dataValidation>
    <dataValidation type="list" allowBlank="1" showInputMessage="1" showErrorMessage="1" sqref="C5:C14 IY5:IY14 SU5:SU14 ACQ5:ACQ14 AMM5:AMM14 AWI5:AWI14 BGE5:BGE14 BQA5:BQA14 BZW5:BZW14 CJS5:CJS14 CTO5:CTO14 DDK5:DDK14 DNG5:DNG14 DXC5:DXC14 EGY5:EGY14 EQU5:EQU14 FAQ5:FAQ14 FKM5:FKM14 FUI5:FUI14 GEE5:GEE14 GOA5:GOA14 GXW5:GXW14 HHS5:HHS14 HRO5:HRO14 IBK5:IBK14 ILG5:ILG14 IVC5:IVC14 JEY5:JEY14 JOU5:JOU14 JYQ5:JYQ14 KIM5:KIM14 KSI5:KSI14 LCE5:LCE14 LMA5:LMA14 LVW5:LVW14 MFS5:MFS14 MPO5:MPO14 MZK5:MZK14 NJG5:NJG14 NTC5:NTC14 OCY5:OCY14 OMU5:OMU14 OWQ5:OWQ14 PGM5:PGM14 PQI5:PQI14 QAE5:QAE14 QKA5:QKA14 QTW5:QTW14 RDS5:RDS14 RNO5:RNO14 RXK5:RXK14 SHG5:SHG14 SRC5:SRC14 TAY5:TAY14 TKU5:TKU14 TUQ5:TUQ14 UEM5:UEM14 UOI5:UOI14 UYE5:UYE14 VIA5:VIA14 VRW5:VRW14 WBS5:WBS14 WLO5:WLO14 WVK5:WVK14 C65541:C65550 IY65541:IY65550 SU65541:SU65550 ACQ65541:ACQ65550 AMM65541:AMM65550 AWI65541:AWI65550 BGE65541:BGE65550 BQA65541:BQA65550 BZW65541:BZW65550 CJS65541:CJS65550 CTO65541:CTO65550 DDK65541:DDK65550 DNG65541:DNG65550 DXC65541:DXC65550 EGY65541:EGY65550 EQU65541:EQU65550 FAQ65541:FAQ65550 FKM65541:FKM65550 FUI65541:FUI65550 GEE65541:GEE65550 GOA65541:GOA65550 GXW65541:GXW65550 HHS65541:HHS65550 HRO65541:HRO65550 IBK65541:IBK65550 ILG65541:ILG65550 IVC65541:IVC65550 JEY65541:JEY65550 JOU65541:JOU65550 JYQ65541:JYQ65550 KIM65541:KIM65550 KSI65541:KSI65550 LCE65541:LCE65550 LMA65541:LMA65550 LVW65541:LVW65550 MFS65541:MFS65550 MPO65541:MPO65550 MZK65541:MZK65550 NJG65541:NJG65550 NTC65541:NTC65550 OCY65541:OCY65550 OMU65541:OMU65550 OWQ65541:OWQ65550 PGM65541:PGM65550 PQI65541:PQI65550 QAE65541:QAE65550 QKA65541:QKA65550 QTW65541:QTW65550 RDS65541:RDS65550 RNO65541:RNO65550 RXK65541:RXK65550 SHG65541:SHG65550 SRC65541:SRC65550 TAY65541:TAY65550 TKU65541:TKU65550 TUQ65541:TUQ65550 UEM65541:UEM65550 UOI65541:UOI65550 UYE65541:UYE65550 VIA65541:VIA65550 VRW65541:VRW65550 WBS65541:WBS65550 WLO65541:WLO65550 WVK65541:WVK65550 C131077:C131086 IY131077:IY131086 SU131077:SU131086 ACQ131077:ACQ131086 AMM131077:AMM131086 AWI131077:AWI131086 BGE131077:BGE131086 BQA131077:BQA131086 BZW131077:BZW131086 CJS131077:CJS131086 CTO131077:CTO131086 DDK131077:DDK131086 DNG131077:DNG131086 DXC131077:DXC131086 EGY131077:EGY131086 EQU131077:EQU131086 FAQ131077:FAQ131086 FKM131077:FKM131086 FUI131077:FUI131086 GEE131077:GEE131086 GOA131077:GOA131086 GXW131077:GXW131086 HHS131077:HHS131086 HRO131077:HRO131086 IBK131077:IBK131086 ILG131077:ILG131086 IVC131077:IVC131086 JEY131077:JEY131086 JOU131077:JOU131086 JYQ131077:JYQ131086 KIM131077:KIM131086 KSI131077:KSI131086 LCE131077:LCE131086 LMA131077:LMA131086 LVW131077:LVW131086 MFS131077:MFS131086 MPO131077:MPO131086 MZK131077:MZK131086 NJG131077:NJG131086 NTC131077:NTC131086 OCY131077:OCY131086 OMU131077:OMU131086 OWQ131077:OWQ131086 PGM131077:PGM131086 PQI131077:PQI131086 QAE131077:QAE131086 QKA131077:QKA131086 QTW131077:QTW131086 RDS131077:RDS131086 RNO131077:RNO131086 RXK131077:RXK131086 SHG131077:SHG131086 SRC131077:SRC131086 TAY131077:TAY131086 TKU131077:TKU131086 TUQ131077:TUQ131086 UEM131077:UEM131086 UOI131077:UOI131086 UYE131077:UYE131086 VIA131077:VIA131086 VRW131077:VRW131086 WBS131077:WBS131086 WLO131077:WLO131086 WVK131077:WVK131086 C196613:C196622 IY196613:IY196622 SU196613:SU196622 ACQ196613:ACQ196622 AMM196613:AMM196622 AWI196613:AWI196622 BGE196613:BGE196622 BQA196613:BQA196622 BZW196613:BZW196622 CJS196613:CJS196622 CTO196613:CTO196622 DDK196613:DDK196622 DNG196613:DNG196622 DXC196613:DXC196622 EGY196613:EGY196622 EQU196613:EQU196622 FAQ196613:FAQ196622 FKM196613:FKM196622 FUI196613:FUI196622 GEE196613:GEE196622 GOA196613:GOA196622 GXW196613:GXW196622 HHS196613:HHS196622 HRO196613:HRO196622 IBK196613:IBK196622 ILG196613:ILG196622 IVC196613:IVC196622 JEY196613:JEY196622 JOU196613:JOU196622 JYQ196613:JYQ196622 KIM196613:KIM196622 KSI196613:KSI196622 LCE196613:LCE196622 LMA196613:LMA196622 LVW196613:LVW196622 MFS196613:MFS196622 MPO196613:MPO196622 MZK196613:MZK196622 NJG196613:NJG196622 NTC196613:NTC196622 OCY196613:OCY196622 OMU196613:OMU196622 OWQ196613:OWQ196622 PGM196613:PGM196622 PQI196613:PQI196622 QAE196613:QAE196622 QKA196613:QKA196622 QTW196613:QTW196622 RDS196613:RDS196622 RNO196613:RNO196622 RXK196613:RXK196622 SHG196613:SHG196622 SRC196613:SRC196622 TAY196613:TAY196622 TKU196613:TKU196622 TUQ196613:TUQ196622 UEM196613:UEM196622 UOI196613:UOI196622 UYE196613:UYE196622 VIA196613:VIA196622 VRW196613:VRW196622 WBS196613:WBS196622 WLO196613:WLO196622 WVK196613:WVK196622 C262149:C262158 IY262149:IY262158 SU262149:SU262158 ACQ262149:ACQ262158 AMM262149:AMM262158 AWI262149:AWI262158 BGE262149:BGE262158 BQA262149:BQA262158 BZW262149:BZW262158 CJS262149:CJS262158 CTO262149:CTO262158 DDK262149:DDK262158 DNG262149:DNG262158 DXC262149:DXC262158 EGY262149:EGY262158 EQU262149:EQU262158 FAQ262149:FAQ262158 FKM262149:FKM262158 FUI262149:FUI262158 GEE262149:GEE262158 GOA262149:GOA262158 GXW262149:GXW262158 HHS262149:HHS262158 HRO262149:HRO262158 IBK262149:IBK262158 ILG262149:ILG262158 IVC262149:IVC262158 JEY262149:JEY262158 JOU262149:JOU262158 JYQ262149:JYQ262158 KIM262149:KIM262158 KSI262149:KSI262158 LCE262149:LCE262158 LMA262149:LMA262158 LVW262149:LVW262158 MFS262149:MFS262158 MPO262149:MPO262158 MZK262149:MZK262158 NJG262149:NJG262158 NTC262149:NTC262158 OCY262149:OCY262158 OMU262149:OMU262158 OWQ262149:OWQ262158 PGM262149:PGM262158 PQI262149:PQI262158 QAE262149:QAE262158 QKA262149:QKA262158 QTW262149:QTW262158 RDS262149:RDS262158 RNO262149:RNO262158 RXK262149:RXK262158 SHG262149:SHG262158 SRC262149:SRC262158 TAY262149:TAY262158 TKU262149:TKU262158 TUQ262149:TUQ262158 UEM262149:UEM262158 UOI262149:UOI262158 UYE262149:UYE262158 VIA262149:VIA262158 VRW262149:VRW262158 WBS262149:WBS262158 WLO262149:WLO262158 WVK262149:WVK262158 C327685:C327694 IY327685:IY327694 SU327685:SU327694 ACQ327685:ACQ327694 AMM327685:AMM327694 AWI327685:AWI327694 BGE327685:BGE327694 BQA327685:BQA327694 BZW327685:BZW327694 CJS327685:CJS327694 CTO327685:CTO327694 DDK327685:DDK327694 DNG327685:DNG327694 DXC327685:DXC327694 EGY327685:EGY327694 EQU327685:EQU327694 FAQ327685:FAQ327694 FKM327685:FKM327694 FUI327685:FUI327694 GEE327685:GEE327694 GOA327685:GOA327694 GXW327685:GXW327694 HHS327685:HHS327694 HRO327685:HRO327694 IBK327685:IBK327694 ILG327685:ILG327694 IVC327685:IVC327694 JEY327685:JEY327694 JOU327685:JOU327694 JYQ327685:JYQ327694 KIM327685:KIM327694 KSI327685:KSI327694 LCE327685:LCE327694 LMA327685:LMA327694 LVW327685:LVW327694 MFS327685:MFS327694 MPO327685:MPO327694 MZK327685:MZK327694 NJG327685:NJG327694 NTC327685:NTC327694 OCY327685:OCY327694 OMU327685:OMU327694 OWQ327685:OWQ327694 PGM327685:PGM327694 PQI327685:PQI327694 QAE327685:QAE327694 QKA327685:QKA327694 QTW327685:QTW327694 RDS327685:RDS327694 RNO327685:RNO327694 RXK327685:RXK327694 SHG327685:SHG327694 SRC327685:SRC327694 TAY327685:TAY327694 TKU327685:TKU327694 TUQ327685:TUQ327694 UEM327685:UEM327694 UOI327685:UOI327694 UYE327685:UYE327694 VIA327685:VIA327694 VRW327685:VRW327694 WBS327685:WBS327694 WLO327685:WLO327694 WVK327685:WVK327694 C393221:C393230 IY393221:IY393230 SU393221:SU393230 ACQ393221:ACQ393230 AMM393221:AMM393230 AWI393221:AWI393230 BGE393221:BGE393230 BQA393221:BQA393230 BZW393221:BZW393230 CJS393221:CJS393230 CTO393221:CTO393230 DDK393221:DDK393230 DNG393221:DNG393230 DXC393221:DXC393230 EGY393221:EGY393230 EQU393221:EQU393230 FAQ393221:FAQ393230 FKM393221:FKM393230 FUI393221:FUI393230 GEE393221:GEE393230 GOA393221:GOA393230 GXW393221:GXW393230 HHS393221:HHS393230 HRO393221:HRO393230 IBK393221:IBK393230 ILG393221:ILG393230 IVC393221:IVC393230 JEY393221:JEY393230 JOU393221:JOU393230 JYQ393221:JYQ393230 KIM393221:KIM393230 KSI393221:KSI393230 LCE393221:LCE393230 LMA393221:LMA393230 LVW393221:LVW393230 MFS393221:MFS393230 MPO393221:MPO393230 MZK393221:MZK393230 NJG393221:NJG393230 NTC393221:NTC393230 OCY393221:OCY393230 OMU393221:OMU393230 OWQ393221:OWQ393230 PGM393221:PGM393230 PQI393221:PQI393230 QAE393221:QAE393230 QKA393221:QKA393230 QTW393221:QTW393230 RDS393221:RDS393230 RNO393221:RNO393230 RXK393221:RXK393230 SHG393221:SHG393230 SRC393221:SRC393230 TAY393221:TAY393230 TKU393221:TKU393230 TUQ393221:TUQ393230 UEM393221:UEM393230 UOI393221:UOI393230 UYE393221:UYE393230 VIA393221:VIA393230 VRW393221:VRW393230 WBS393221:WBS393230 WLO393221:WLO393230 WVK393221:WVK393230 C458757:C458766 IY458757:IY458766 SU458757:SU458766 ACQ458757:ACQ458766 AMM458757:AMM458766 AWI458757:AWI458766 BGE458757:BGE458766 BQA458757:BQA458766 BZW458757:BZW458766 CJS458757:CJS458766 CTO458757:CTO458766 DDK458757:DDK458766 DNG458757:DNG458766 DXC458757:DXC458766 EGY458757:EGY458766 EQU458757:EQU458766 FAQ458757:FAQ458766 FKM458757:FKM458766 FUI458757:FUI458766 GEE458757:GEE458766 GOA458757:GOA458766 GXW458757:GXW458766 HHS458757:HHS458766 HRO458757:HRO458766 IBK458757:IBK458766 ILG458757:ILG458766 IVC458757:IVC458766 JEY458757:JEY458766 JOU458757:JOU458766 JYQ458757:JYQ458766 KIM458757:KIM458766 KSI458757:KSI458766 LCE458757:LCE458766 LMA458757:LMA458766 LVW458757:LVW458766 MFS458757:MFS458766 MPO458757:MPO458766 MZK458757:MZK458766 NJG458757:NJG458766 NTC458757:NTC458766 OCY458757:OCY458766 OMU458757:OMU458766 OWQ458757:OWQ458766 PGM458757:PGM458766 PQI458757:PQI458766 QAE458757:QAE458766 QKA458757:QKA458766 QTW458757:QTW458766 RDS458757:RDS458766 RNO458757:RNO458766 RXK458757:RXK458766 SHG458757:SHG458766 SRC458757:SRC458766 TAY458757:TAY458766 TKU458757:TKU458766 TUQ458757:TUQ458766 UEM458757:UEM458766 UOI458757:UOI458766 UYE458757:UYE458766 VIA458757:VIA458766 VRW458757:VRW458766 WBS458757:WBS458766 WLO458757:WLO458766 WVK458757:WVK458766 C524293:C524302 IY524293:IY524302 SU524293:SU524302 ACQ524293:ACQ524302 AMM524293:AMM524302 AWI524293:AWI524302 BGE524293:BGE524302 BQA524293:BQA524302 BZW524293:BZW524302 CJS524293:CJS524302 CTO524293:CTO524302 DDK524293:DDK524302 DNG524293:DNG524302 DXC524293:DXC524302 EGY524293:EGY524302 EQU524293:EQU524302 FAQ524293:FAQ524302 FKM524293:FKM524302 FUI524293:FUI524302 GEE524293:GEE524302 GOA524293:GOA524302 GXW524293:GXW524302 HHS524293:HHS524302 HRO524293:HRO524302 IBK524293:IBK524302 ILG524293:ILG524302 IVC524293:IVC524302 JEY524293:JEY524302 JOU524293:JOU524302 JYQ524293:JYQ524302 KIM524293:KIM524302 KSI524293:KSI524302 LCE524293:LCE524302 LMA524293:LMA524302 LVW524293:LVW524302 MFS524293:MFS524302 MPO524293:MPO524302 MZK524293:MZK524302 NJG524293:NJG524302 NTC524293:NTC524302 OCY524293:OCY524302 OMU524293:OMU524302 OWQ524293:OWQ524302 PGM524293:PGM524302 PQI524293:PQI524302 QAE524293:QAE524302 QKA524293:QKA524302 QTW524293:QTW524302 RDS524293:RDS524302 RNO524293:RNO524302 RXK524293:RXK524302 SHG524293:SHG524302 SRC524293:SRC524302 TAY524293:TAY524302 TKU524293:TKU524302 TUQ524293:TUQ524302 UEM524293:UEM524302 UOI524293:UOI524302 UYE524293:UYE524302 VIA524293:VIA524302 VRW524293:VRW524302 WBS524293:WBS524302 WLO524293:WLO524302 WVK524293:WVK524302 C589829:C589838 IY589829:IY589838 SU589829:SU589838 ACQ589829:ACQ589838 AMM589829:AMM589838 AWI589829:AWI589838 BGE589829:BGE589838 BQA589829:BQA589838 BZW589829:BZW589838 CJS589829:CJS589838 CTO589829:CTO589838 DDK589829:DDK589838 DNG589829:DNG589838 DXC589829:DXC589838 EGY589829:EGY589838 EQU589829:EQU589838 FAQ589829:FAQ589838 FKM589829:FKM589838 FUI589829:FUI589838 GEE589829:GEE589838 GOA589829:GOA589838 GXW589829:GXW589838 HHS589829:HHS589838 HRO589829:HRO589838 IBK589829:IBK589838 ILG589829:ILG589838 IVC589829:IVC589838 JEY589829:JEY589838 JOU589829:JOU589838 JYQ589829:JYQ589838 KIM589829:KIM589838 KSI589829:KSI589838 LCE589829:LCE589838 LMA589829:LMA589838 LVW589829:LVW589838 MFS589829:MFS589838 MPO589829:MPO589838 MZK589829:MZK589838 NJG589829:NJG589838 NTC589829:NTC589838 OCY589829:OCY589838 OMU589829:OMU589838 OWQ589829:OWQ589838 PGM589829:PGM589838 PQI589829:PQI589838 QAE589829:QAE589838 QKA589829:QKA589838 QTW589829:QTW589838 RDS589829:RDS589838 RNO589829:RNO589838 RXK589829:RXK589838 SHG589829:SHG589838 SRC589829:SRC589838 TAY589829:TAY589838 TKU589829:TKU589838 TUQ589829:TUQ589838 UEM589829:UEM589838 UOI589829:UOI589838 UYE589829:UYE589838 VIA589829:VIA589838 VRW589829:VRW589838 WBS589829:WBS589838 WLO589829:WLO589838 WVK589829:WVK589838 C655365:C655374 IY655365:IY655374 SU655365:SU655374 ACQ655365:ACQ655374 AMM655365:AMM655374 AWI655365:AWI655374 BGE655365:BGE655374 BQA655365:BQA655374 BZW655365:BZW655374 CJS655365:CJS655374 CTO655365:CTO655374 DDK655365:DDK655374 DNG655365:DNG655374 DXC655365:DXC655374 EGY655365:EGY655374 EQU655365:EQU655374 FAQ655365:FAQ655374 FKM655365:FKM655374 FUI655365:FUI655374 GEE655365:GEE655374 GOA655365:GOA655374 GXW655365:GXW655374 HHS655365:HHS655374 HRO655365:HRO655374 IBK655365:IBK655374 ILG655365:ILG655374 IVC655365:IVC655374 JEY655365:JEY655374 JOU655365:JOU655374 JYQ655365:JYQ655374 KIM655365:KIM655374 KSI655365:KSI655374 LCE655365:LCE655374 LMA655365:LMA655374 LVW655365:LVW655374 MFS655365:MFS655374 MPO655365:MPO655374 MZK655365:MZK655374 NJG655365:NJG655374 NTC655365:NTC655374 OCY655365:OCY655374 OMU655365:OMU655374 OWQ655365:OWQ655374 PGM655365:PGM655374 PQI655365:PQI655374 QAE655365:QAE655374 QKA655365:QKA655374 QTW655365:QTW655374 RDS655365:RDS655374 RNO655365:RNO655374 RXK655365:RXK655374 SHG655365:SHG655374 SRC655365:SRC655374 TAY655365:TAY655374 TKU655365:TKU655374 TUQ655365:TUQ655374 UEM655365:UEM655374 UOI655365:UOI655374 UYE655365:UYE655374 VIA655365:VIA655374 VRW655365:VRW655374 WBS655365:WBS655374 WLO655365:WLO655374 WVK655365:WVK655374 C720901:C720910 IY720901:IY720910 SU720901:SU720910 ACQ720901:ACQ720910 AMM720901:AMM720910 AWI720901:AWI720910 BGE720901:BGE720910 BQA720901:BQA720910 BZW720901:BZW720910 CJS720901:CJS720910 CTO720901:CTO720910 DDK720901:DDK720910 DNG720901:DNG720910 DXC720901:DXC720910 EGY720901:EGY720910 EQU720901:EQU720910 FAQ720901:FAQ720910 FKM720901:FKM720910 FUI720901:FUI720910 GEE720901:GEE720910 GOA720901:GOA720910 GXW720901:GXW720910 HHS720901:HHS720910 HRO720901:HRO720910 IBK720901:IBK720910 ILG720901:ILG720910 IVC720901:IVC720910 JEY720901:JEY720910 JOU720901:JOU720910 JYQ720901:JYQ720910 KIM720901:KIM720910 KSI720901:KSI720910 LCE720901:LCE720910 LMA720901:LMA720910 LVW720901:LVW720910 MFS720901:MFS720910 MPO720901:MPO720910 MZK720901:MZK720910 NJG720901:NJG720910 NTC720901:NTC720910 OCY720901:OCY720910 OMU720901:OMU720910 OWQ720901:OWQ720910 PGM720901:PGM720910 PQI720901:PQI720910 QAE720901:QAE720910 QKA720901:QKA720910 QTW720901:QTW720910 RDS720901:RDS720910 RNO720901:RNO720910 RXK720901:RXK720910 SHG720901:SHG720910 SRC720901:SRC720910 TAY720901:TAY720910 TKU720901:TKU720910 TUQ720901:TUQ720910 UEM720901:UEM720910 UOI720901:UOI720910 UYE720901:UYE720910 VIA720901:VIA720910 VRW720901:VRW720910 WBS720901:WBS720910 WLO720901:WLO720910 WVK720901:WVK720910 C786437:C786446 IY786437:IY786446 SU786437:SU786446 ACQ786437:ACQ786446 AMM786437:AMM786446 AWI786437:AWI786446 BGE786437:BGE786446 BQA786437:BQA786446 BZW786437:BZW786446 CJS786437:CJS786446 CTO786437:CTO786446 DDK786437:DDK786446 DNG786437:DNG786446 DXC786437:DXC786446 EGY786437:EGY786446 EQU786437:EQU786446 FAQ786437:FAQ786446 FKM786437:FKM786446 FUI786437:FUI786446 GEE786437:GEE786446 GOA786437:GOA786446 GXW786437:GXW786446 HHS786437:HHS786446 HRO786437:HRO786446 IBK786437:IBK786446 ILG786437:ILG786446 IVC786437:IVC786446 JEY786437:JEY786446 JOU786437:JOU786446 JYQ786437:JYQ786446 KIM786437:KIM786446 KSI786437:KSI786446 LCE786437:LCE786446 LMA786437:LMA786446 LVW786437:LVW786446 MFS786437:MFS786446 MPO786437:MPO786446 MZK786437:MZK786446 NJG786437:NJG786446 NTC786437:NTC786446 OCY786437:OCY786446 OMU786437:OMU786446 OWQ786437:OWQ786446 PGM786437:PGM786446 PQI786437:PQI786446 QAE786437:QAE786446 QKA786437:QKA786446 QTW786437:QTW786446 RDS786437:RDS786446 RNO786437:RNO786446 RXK786437:RXK786446 SHG786437:SHG786446 SRC786437:SRC786446 TAY786437:TAY786446 TKU786437:TKU786446 TUQ786437:TUQ786446 UEM786437:UEM786446 UOI786437:UOI786446 UYE786437:UYE786446 VIA786437:VIA786446 VRW786437:VRW786446 WBS786437:WBS786446 WLO786437:WLO786446 WVK786437:WVK786446 C851973:C851982 IY851973:IY851982 SU851973:SU851982 ACQ851973:ACQ851982 AMM851973:AMM851982 AWI851973:AWI851982 BGE851973:BGE851982 BQA851973:BQA851982 BZW851973:BZW851982 CJS851973:CJS851982 CTO851973:CTO851982 DDK851973:DDK851982 DNG851973:DNG851982 DXC851973:DXC851982 EGY851973:EGY851982 EQU851973:EQU851982 FAQ851973:FAQ851982 FKM851973:FKM851982 FUI851973:FUI851982 GEE851973:GEE851982 GOA851973:GOA851982 GXW851973:GXW851982 HHS851973:HHS851982 HRO851973:HRO851982 IBK851973:IBK851982 ILG851973:ILG851982 IVC851973:IVC851982 JEY851973:JEY851982 JOU851973:JOU851982 JYQ851973:JYQ851982 KIM851973:KIM851982 KSI851973:KSI851982 LCE851973:LCE851982 LMA851973:LMA851982 LVW851973:LVW851982 MFS851973:MFS851982 MPO851973:MPO851982 MZK851973:MZK851982 NJG851973:NJG851982 NTC851973:NTC851982 OCY851973:OCY851982 OMU851973:OMU851982 OWQ851973:OWQ851982 PGM851973:PGM851982 PQI851973:PQI851982 QAE851973:QAE851982 QKA851973:QKA851982 QTW851973:QTW851982 RDS851973:RDS851982 RNO851973:RNO851982 RXK851973:RXK851982 SHG851973:SHG851982 SRC851973:SRC851982 TAY851973:TAY851982 TKU851973:TKU851982 TUQ851973:TUQ851982 UEM851973:UEM851982 UOI851973:UOI851982 UYE851973:UYE851982 VIA851973:VIA851982 VRW851973:VRW851982 WBS851973:WBS851982 WLO851973:WLO851982 WVK851973:WVK851982 C917509:C917518 IY917509:IY917518 SU917509:SU917518 ACQ917509:ACQ917518 AMM917509:AMM917518 AWI917509:AWI917518 BGE917509:BGE917518 BQA917509:BQA917518 BZW917509:BZW917518 CJS917509:CJS917518 CTO917509:CTO917518 DDK917509:DDK917518 DNG917509:DNG917518 DXC917509:DXC917518 EGY917509:EGY917518 EQU917509:EQU917518 FAQ917509:FAQ917518 FKM917509:FKM917518 FUI917509:FUI917518 GEE917509:GEE917518 GOA917509:GOA917518 GXW917509:GXW917518 HHS917509:HHS917518 HRO917509:HRO917518 IBK917509:IBK917518 ILG917509:ILG917518 IVC917509:IVC917518 JEY917509:JEY917518 JOU917509:JOU917518 JYQ917509:JYQ917518 KIM917509:KIM917518 KSI917509:KSI917518 LCE917509:LCE917518 LMA917509:LMA917518 LVW917509:LVW917518 MFS917509:MFS917518 MPO917509:MPO917518 MZK917509:MZK917518 NJG917509:NJG917518 NTC917509:NTC917518 OCY917509:OCY917518 OMU917509:OMU917518 OWQ917509:OWQ917518 PGM917509:PGM917518 PQI917509:PQI917518 QAE917509:QAE917518 QKA917509:QKA917518 QTW917509:QTW917518 RDS917509:RDS917518 RNO917509:RNO917518 RXK917509:RXK917518 SHG917509:SHG917518 SRC917509:SRC917518 TAY917509:TAY917518 TKU917509:TKU917518 TUQ917509:TUQ917518 UEM917509:UEM917518 UOI917509:UOI917518 UYE917509:UYE917518 VIA917509:VIA917518 VRW917509:VRW917518 WBS917509:WBS917518 WLO917509:WLO917518 WVK917509:WVK917518 C983045:C983054 IY983045:IY983054 SU983045:SU983054 ACQ983045:ACQ983054 AMM983045:AMM983054 AWI983045:AWI983054 BGE983045:BGE983054 BQA983045:BQA983054 BZW983045:BZW983054 CJS983045:CJS983054 CTO983045:CTO983054 DDK983045:DDK983054 DNG983045:DNG983054 DXC983045:DXC983054 EGY983045:EGY983054 EQU983045:EQU983054 FAQ983045:FAQ983054 FKM983045:FKM983054 FUI983045:FUI983054 GEE983045:GEE983054 GOA983045:GOA983054 GXW983045:GXW983054 HHS983045:HHS983054 HRO983045:HRO983054 IBK983045:IBK983054 ILG983045:ILG983054 IVC983045:IVC983054 JEY983045:JEY983054 JOU983045:JOU983054 JYQ983045:JYQ983054 KIM983045:KIM983054 KSI983045:KSI983054 LCE983045:LCE983054 LMA983045:LMA983054 LVW983045:LVW983054 MFS983045:MFS983054 MPO983045:MPO983054 MZK983045:MZK983054 NJG983045:NJG983054 NTC983045:NTC983054 OCY983045:OCY983054 OMU983045:OMU983054 OWQ983045:OWQ983054 PGM983045:PGM983054 PQI983045:PQI983054 QAE983045:QAE983054 QKA983045:QKA983054 QTW983045:QTW983054 RDS983045:RDS983054 RNO983045:RNO983054 RXK983045:RXK983054 SHG983045:SHG983054 SRC983045:SRC983054 TAY983045:TAY983054 TKU983045:TKU983054 TUQ983045:TUQ983054 UEM983045:UEM983054 UOI983045:UOI983054 UYE983045:UYE983054 VIA983045:VIA983054 VRW983045:VRW983054 WBS983045:WBS983054 WLO983045:WLO983054 WVK983045:WVK983054">
      <formula1>$O$5:$O$8</formula1>
    </dataValidation>
  </dataValidations>
  <printOptions horizontalCentered="1" verticalCentered="1"/>
  <pageMargins left="0.11811023622047245" right="0.11811023622047245" top="0.59055118110236227" bottom="0" header="0.31496062992125984" footer="0.31496062992125984"/>
  <pageSetup paperSize="9" scale="71"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75"/>
  <sheetViews>
    <sheetView view="pageBreakPreview" zoomScale="85" zoomScaleNormal="75" zoomScaleSheetLayoutView="85" workbookViewId="0">
      <selection activeCell="J20" sqref="J20:N20"/>
    </sheetView>
  </sheetViews>
  <sheetFormatPr defaultRowHeight="13.5"/>
  <cols>
    <col min="1" max="1" width="4.375" style="172" customWidth="1"/>
    <col min="2" max="2" width="6.75" style="172" customWidth="1"/>
    <col min="3" max="3" width="22.5" style="172" customWidth="1"/>
    <col min="4" max="7" width="12.5" style="172" customWidth="1"/>
    <col min="8" max="8" width="26.375" style="172" customWidth="1"/>
    <col min="9" max="9" width="9" style="172" customWidth="1"/>
    <col min="10" max="256" width="9" style="172"/>
    <col min="257" max="258" width="6.75" style="172" customWidth="1"/>
    <col min="259" max="259" width="22.5" style="172" customWidth="1"/>
    <col min="260" max="263" width="12.5" style="172" customWidth="1"/>
    <col min="264" max="264" width="26.375" style="172" customWidth="1"/>
    <col min="265" max="265" width="9" style="172" customWidth="1"/>
    <col min="266" max="512" width="9" style="172"/>
    <col min="513" max="514" width="6.75" style="172" customWidth="1"/>
    <col min="515" max="515" width="22.5" style="172" customWidth="1"/>
    <col min="516" max="519" width="12.5" style="172" customWidth="1"/>
    <col min="520" max="520" width="26.375" style="172" customWidth="1"/>
    <col min="521" max="521" width="9" style="172" customWidth="1"/>
    <col min="522" max="768" width="9" style="172"/>
    <col min="769" max="770" width="6.75" style="172" customWidth="1"/>
    <col min="771" max="771" width="22.5" style="172" customWidth="1"/>
    <col min="772" max="775" width="12.5" style="172" customWidth="1"/>
    <col min="776" max="776" width="26.375" style="172" customWidth="1"/>
    <col min="777" max="777" width="9" style="172" customWidth="1"/>
    <col min="778" max="1024" width="9" style="172"/>
    <col min="1025" max="1026" width="6.75" style="172" customWidth="1"/>
    <col min="1027" max="1027" width="22.5" style="172" customWidth="1"/>
    <col min="1028" max="1031" width="12.5" style="172" customWidth="1"/>
    <col min="1032" max="1032" width="26.375" style="172" customWidth="1"/>
    <col min="1033" max="1033" width="9" style="172" customWidth="1"/>
    <col min="1034" max="1280" width="9" style="172"/>
    <col min="1281" max="1282" width="6.75" style="172" customWidth="1"/>
    <col min="1283" max="1283" width="22.5" style="172" customWidth="1"/>
    <col min="1284" max="1287" width="12.5" style="172" customWidth="1"/>
    <col min="1288" max="1288" width="26.375" style="172" customWidth="1"/>
    <col min="1289" max="1289" width="9" style="172" customWidth="1"/>
    <col min="1290" max="1536" width="9" style="172"/>
    <col min="1537" max="1538" width="6.75" style="172" customWidth="1"/>
    <col min="1539" max="1539" width="22.5" style="172" customWidth="1"/>
    <col min="1540" max="1543" width="12.5" style="172" customWidth="1"/>
    <col min="1544" max="1544" width="26.375" style="172" customWidth="1"/>
    <col min="1545" max="1545" width="9" style="172" customWidth="1"/>
    <col min="1546" max="1792" width="9" style="172"/>
    <col min="1793" max="1794" width="6.75" style="172" customWidth="1"/>
    <col min="1795" max="1795" width="22.5" style="172" customWidth="1"/>
    <col min="1796" max="1799" width="12.5" style="172" customWidth="1"/>
    <col min="1800" max="1800" width="26.375" style="172" customWidth="1"/>
    <col min="1801" max="1801" width="9" style="172" customWidth="1"/>
    <col min="1802" max="2048" width="9" style="172"/>
    <col min="2049" max="2050" width="6.75" style="172" customWidth="1"/>
    <col min="2051" max="2051" width="22.5" style="172" customWidth="1"/>
    <col min="2052" max="2055" width="12.5" style="172" customWidth="1"/>
    <col min="2056" max="2056" width="26.375" style="172" customWidth="1"/>
    <col min="2057" max="2057" width="9" style="172" customWidth="1"/>
    <col min="2058" max="2304" width="9" style="172"/>
    <col min="2305" max="2306" width="6.75" style="172" customWidth="1"/>
    <col min="2307" max="2307" width="22.5" style="172" customWidth="1"/>
    <col min="2308" max="2311" width="12.5" style="172" customWidth="1"/>
    <col min="2312" max="2312" width="26.375" style="172" customWidth="1"/>
    <col min="2313" max="2313" width="9" style="172" customWidth="1"/>
    <col min="2314" max="2560" width="9" style="172"/>
    <col min="2561" max="2562" width="6.75" style="172" customWidth="1"/>
    <col min="2563" max="2563" width="22.5" style="172" customWidth="1"/>
    <col min="2564" max="2567" width="12.5" style="172" customWidth="1"/>
    <col min="2568" max="2568" width="26.375" style="172" customWidth="1"/>
    <col min="2569" max="2569" width="9" style="172" customWidth="1"/>
    <col min="2570" max="2816" width="9" style="172"/>
    <col min="2817" max="2818" width="6.75" style="172" customWidth="1"/>
    <col min="2819" max="2819" width="22.5" style="172" customWidth="1"/>
    <col min="2820" max="2823" width="12.5" style="172" customWidth="1"/>
    <col min="2824" max="2824" width="26.375" style="172" customWidth="1"/>
    <col min="2825" max="2825" width="9" style="172" customWidth="1"/>
    <col min="2826" max="3072" width="9" style="172"/>
    <col min="3073" max="3074" width="6.75" style="172" customWidth="1"/>
    <col min="3075" max="3075" width="22.5" style="172" customWidth="1"/>
    <col min="3076" max="3079" width="12.5" style="172" customWidth="1"/>
    <col min="3080" max="3080" width="26.375" style="172" customWidth="1"/>
    <col min="3081" max="3081" width="9" style="172" customWidth="1"/>
    <col min="3082" max="3328" width="9" style="172"/>
    <col min="3329" max="3330" width="6.75" style="172" customWidth="1"/>
    <col min="3331" max="3331" width="22.5" style="172" customWidth="1"/>
    <col min="3332" max="3335" width="12.5" style="172" customWidth="1"/>
    <col min="3336" max="3336" width="26.375" style="172" customWidth="1"/>
    <col min="3337" max="3337" width="9" style="172" customWidth="1"/>
    <col min="3338" max="3584" width="9" style="172"/>
    <col min="3585" max="3586" width="6.75" style="172" customWidth="1"/>
    <col min="3587" max="3587" width="22.5" style="172" customWidth="1"/>
    <col min="3588" max="3591" width="12.5" style="172" customWidth="1"/>
    <col min="3592" max="3592" width="26.375" style="172" customWidth="1"/>
    <col min="3593" max="3593" width="9" style="172" customWidth="1"/>
    <col min="3594" max="3840" width="9" style="172"/>
    <col min="3841" max="3842" width="6.75" style="172" customWidth="1"/>
    <col min="3843" max="3843" width="22.5" style="172" customWidth="1"/>
    <col min="3844" max="3847" width="12.5" style="172" customWidth="1"/>
    <col min="3848" max="3848" width="26.375" style="172" customWidth="1"/>
    <col min="3849" max="3849" width="9" style="172" customWidth="1"/>
    <col min="3850" max="4096" width="9" style="172"/>
    <col min="4097" max="4098" width="6.75" style="172" customWidth="1"/>
    <col min="4099" max="4099" width="22.5" style="172" customWidth="1"/>
    <col min="4100" max="4103" width="12.5" style="172" customWidth="1"/>
    <col min="4104" max="4104" width="26.375" style="172" customWidth="1"/>
    <col min="4105" max="4105" width="9" style="172" customWidth="1"/>
    <col min="4106" max="4352" width="9" style="172"/>
    <col min="4353" max="4354" width="6.75" style="172" customWidth="1"/>
    <col min="4355" max="4355" width="22.5" style="172" customWidth="1"/>
    <col min="4356" max="4359" width="12.5" style="172" customWidth="1"/>
    <col min="4360" max="4360" width="26.375" style="172" customWidth="1"/>
    <col min="4361" max="4361" width="9" style="172" customWidth="1"/>
    <col min="4362" max="4608" width="9" style="172"/>
    <col min="4609" max="4610" width="6.75" style="172" customWidth="1"/>
    <col min="4611" max="4611" width="22.5" style="172" customWidth="1"/>
    <col min="4612" max="4615" width="12.5" style="172" customWidth="1"/>
    <col min="4616" max="4616" width="26.375" style="172" customWidth="1"/>
    <col min="4617" max="4617" width="9" style="172" customWidth="1"/>
    <col min="4618" max="4864" width="9" style="172"/>
    <col min="4865" max="4866" width="6.75" style="172" customWidth="1"/>
    <col min="4867" max="4867" width="22.5" style="172" customWidth="1"/>
    <col min="4868" max="4871" width="12.5" style="172" customWidth="1"/>
    <col min="4872" max="4872" width="26.375" style="172" customWidth="1"/>
    <col min="4873" max="4873" width="9" style="172" customWidth="1"/>
    <col min="4874" max="5120" width="9" style="172"/>
    <col min="5121" max="5122" width="6.75" style="172" customWidth="1"/>
    <col min="5123" max="5123" width="22.5" style="172" customWidth="1"/>
    <col min="5124" max="5127" width="12.5" style="172" customWidth="1"/>
    <col min="5128" max="5128" width="26.375" style="172" customWidth="1"/>
    <col min="5129" max="5129" width="9" style="172" customWidth="1"/>
    <col min="5130" max="5376" width="9" style="172"/>
    <col min="5377" max="5378" width="6.75" style="172" customWidth="1"/>
    <col min="5379" max="5379" width="22.5" style="172" customWidth="1"/>
    <col min="5380" max="5383" width="12.5" style="172" customWidth="1"/>
    <col min="5384" max="5384" width="26.375" style="172" customWidth="1"/>
    <col min="5385" max="5385" width="9" style="172" customWidth="1"/>
    <col min="5386" max="5632" width="9" style="172"/>
    <col min="5633" max="5634" width="6.75" style="172" customWidth="1"/>
    <col min="5635" max="5635" width="22.5" style="172" customWidth="1"/>
    <col min="5636" max="5639" width="12.5" style="172" customWidth="1"/>
    <col min="5640" max="5640" width="26.375" style="172" customWidth="1"/>
    <col min="5641" max="5641" width="9" style="172" customWidth="1"/>
    <col min="5642" max="5888" width="9" style="172"/>
    <col min="5889" max="5890" width="6.75" style="172" customWidth="1"/>
    <col min="5891" max="5891" width="22.5" style="172" customWidth="1"/>
    <col min="5892" max="5895" width="12.5" style="172" customWidth="1"/>
    <col min="5896" max="5896" width="26.375" style="172" customWidth="1"/>
    <col min="5897" max="5897" width="9" style="172" customWidth="1"/>
    <col min="5898" max="6144" width="9" style="172"/>
    <col min="6145" max="6146" width="6.75" style="172" customWidth="1"/>
    <col min="6147" max="6147" width="22.5" style="172" customWidth="1"/>
    <col min="6148" max="6151" width="12.5" style="172" customWidth="1"/>
    <col min="6152" max="6152" width="26.375" style="172" customWidth="1"/>
    <col min="6153" max="6153" width="9" style="172" customWidth="1"/>
    <col min="6154" max="6400" width="9" style="172"/>
    <col min="6401" max="6402" width="6.75" style="172" customWidth="1"/>
    <col min="6403" max="6403" width="22.5" style="172" customWidth="1"/>
    <col min="6404" max="6407" width="12.5" style="172" customWidth="1"/>
    <col min="6408" max="6408" width="26.375" style="172" customWidth="1"/>
    <col min="6409" max="6409" width="9" style="172" customWidth="1"/>
    <col min="6410" max="6656" width="9" style="172"/>
    <col min="6657" max="6658" width="6.75" style="172" customWidth="1"/>
    <col min="6659" max="6659" width="22.5" style="172" customWidth="1"/>
    <col min="6660" max="6663" width="12.5" style="172" customWidth="1"/>
    <col min="6664" max="6664" width="26.375" style="172" customWidth="1"/>
    <col min="6665" max="6665" width="9" style="172" customWidth="1"/>
    <col min="6666" max="6912" width="9" style="172"/>
    <col min="6913" max="6914" width="6.75" style="172" customWidth="1"/>
    <col min="6915" max="6915" width="22.5" style="172" customWidth="1"/>
    <col min="6916" max="6919" width="12.5" style="172" customWidth="1"/>
    <col min="6920" max="6920" width="26.375" style="172" customWidth="1"/>
    <col min="6921" max="6921" width="9" style="172" customWidth="1"/>
    <col min="6922" max="7168" width="9" style="172"/>
    <col min="7169" max="7170" width="6.75" style="172" customWidth="1"/>
    <col min="7171" max="7171" width="22.5" style="172" customWidth="1"/>
    <col min="7172" max="7175" width="12.5" style="172" customWidth="1"/>
    <col min="7176" max="7176" width="26.375" style="172" customWidth="1"/>
    <col min="7177" max="7177" width="9" style="172" customWidth="1"/>
    <col min="7178" max="7424" width="9" style="172"/>
    <col min="7425" max="7426" width="6.75" style="172" customWidth="1"/>
    <col min="7427" max="7427" width="22.5" style="172" customWidth="1"/>
    <col min="7428" max="7431" width="12.5" style="172" customWidth="1"/>
    <col min="7432" max="7432" width="26.375" style="172" customWidth="1"/>
    <col min="7433" max="7433" width="9" style="172" customWidth="1"/>
    <col min="7434" max="7680" width="9" style="172"/>
    <col min="7681" max="7682" width="6.75" style="172" customWidth="1"/>
    <col min="7683" max="7683" width="22.5" style="172" customWidth="1"/>
    <col min="7684" max="7687" width="12.5" style="172" customWidth="1"/>
    <col min="7688" max="7688" width="26.375" style="172" customWidth="1"/>
    <col min="7689" max="7689" width="9" style="172" customWidth="1"/>
    <col min="7690" max="7936" width="9" style="172"/>
    <col min="7937" max="7938" width="6.75" style="172" customWidth="1"/>
    <col min="7939" max="7939" width="22.5" style="172" customWidth="1"/>
    <col min="7940" max="7943" width="12.5" style="172" customWidth="1"/>
    <col min="7944" max="7944" width="26.375" style="172" customWidth="1"/>
    <col min="7945" max="7945" width="9" style="172" customWidth="1"/>
    <col min="7946" max="8192" width="9" style="172"/>
    <col min="8193" max="8194" width="6.75" style="172" customWidth="1"/>
    <col min="8195" max="8195" width="22.5" style="172" customWidth="1"/>
    <col min="8196" max="8199" width="12.5" style="172" customWidth="1"/>
    <col min="8200" max="8200" width="26.375" style="172" customWidth="1"/>
    <col min="8201" max="8201" width="9" style="172" customWidth="1"/>
    <col min="8202" max="8448" width="9" style="172"/>
    <col min="8449" max="8450" width="6.75" style="172" customWidth="1"/>
    <col min="8451" max="8451" width="22.5" style="172" customWidth="1"/>
    <col min="8452" max="8455" width="12.5" style="172" customWidth="1"/>
    <col min="8456" max="8456" width="26.375" style="172" customWidth="1"/>
    <col min="8457" max="8457" width="9" style="172" customWidth="1"/>
    <col min="8458" max="8704" width="9" style="172"/>
    <col min="8705" max="8706" width="6.75" style="172" customWidth="1"/>
    <col min="8707" max="8707" width="22.5" style="172" customWidth="1"/>
    <col min="8708" max="8711" width="12.5" style="172" customWidth="1"/>
    <col min="8712" max="8712" width="26.375" style="172" customWidth="1"/>
    <col min="8713" max="8713" width="9" style="172" customWidth="1"/>
    <col min="8714" max="8960" width="9" style="172"/>
    <col min="8961" max="8962" width="6.75" style="172" customWidth="1"/>
    <col min="8963" max="8963" width="22.5" style="172" customWidth="1"/>
    <col min="8964" max="8967" width="12.5" style="172" customWidth="1"/>
    <col min="8968" max="8968" width="26.375" style="172" customWidth="1"/>
    <col min="8969" max="8969" width="9" style="172" customWidth="1"/>
    <col min="8970" max="9216" width="9" style="172"/>
    <col min="9217" max="9218" width="6.75" style="172" customWidth="1"/>
    <col min="9219" max="9219" width="22.5" style="172" customWidth="1"/>
    <col min="9220" max="9223" width="12.5" style="172" customWidth="1"/>
    <col min="9224" max="9224" width="26.375" style="172" customWidth="1"/>
    <col min="9225" max="9225" width="9" style="172" customWidth="1"/>
    <col min="9226" max="9472" width="9" style="172"/>
    <col min="9473" max="9474" width="6.75" style="172" customWidth="1"/>
    <col min="9475" max="9475" width="22.5" style="172" customWidth="1"/>
    <col min="9476" max="9479" width="12.5" style="172" customWidth="1"/>
    <col min="9480" max="9480" width="26.375" style="172" customWidth="1"/>
    <col min="9481" max="9481" width="9" style="172" customWidth="1"/>
    <col min="9482" max="9728" width="9" style="172"/>
    <col min="9729" max="9730" width="6.75" style="172" customWidth="1"/>
    <col min="9731" max="9731" width="22.5" style="172" customWidth="1"/>
    <col min="9732" max="9735" width="12.5" style="172" customWidth="1"/>
    <col min="9736" max="9736" width="26.375" style="172" customWidth="1"/>
    <col min="9737" max="9737" width="9" style="172" customWidth="1"/>
    <col min="9738" max="9984" width="9" style="172"/>
    <col min="9985" max="9986" width="6.75" style="172" customWidth="1"/>
    <col min="9987" max="9987" width="22.5" style="172" customWidth="1"/>
    <col min="9988" max="9991" width="12.5" style="172" customWidth="1"/>
    <col min="9992" max="9992" width="26.375" style="172" customWidth="1"/>
    <col min="9993" max="9993" width="9" style="172" customWidth="1"/>
    <col min="9994" max="10240" width="9" style="172"/>
    <col min="10241" max="10242" width="6.75" style="172" customWidth="1"/>
    <col min="10243" max="10243" width="22.5" style="172" customWidth="1"/>
    <col min="10244" max="10247" width="12.5" style="172" customWidth="1"/>
    <col min="10248" max="10248" width="26.375" style="172" customWidth="1"/>
    <col min="10249" max="10249" width="9" style="172" customWidth="1"/>
    <col min="10250" max="10496" width="9" style="172"/>
    <col min="10497" max="10498" width="6.75" style="172" customWidth="1"/>
    <col min="10499" max="10499" width="22.5" style="172" customWidth="1"/>
    <col min="10500" max="10503" width="12.5" style="172" customWidth="1"/>
    <col min="10504" max="10504" width="26.375" style="172" customWidth="1"/>
    <col min="10505" max="10505" width="9" style="172" customWidth="1"/>
    <col min="10506" max="10752" width="9" style="172"/>
    <col min="10753" max="10754" width="6.75" style="172" customWidth="1"/>
    <col min="10755" max="10755" width="22.5" style="172" customWidth="1"/>
    <col min="10756" max="10759" width="12.5" style="172" customWidth="1"/>
    <col min="10760" max="10760" width="26.375" style="172" customWidth="1"/>
    <col min="10761" max="10761" width="9" style="172" customWidth="1"/>
    <col min="10762" max="11008" width="9" style="172"/>
    <col min="11009" max="11010" width="6.75" style="172" customWidth="1"/>
    <col min="11011" max="11011" width="22.5" style="172" customWidth="1"/>
    <col min="11012" max="11015" width="12.5" style="172" customWidth="1"/>
    <col min="11016" max="11016" width="26.375" style="172" customWidth="1"/>
    <col min="11017" max="11017" width="9" style="172" customWidth="1"/>
    <col min="11018" max="11264" width="9" style="172"/>
    <col min="11265" max="11266" width="6.75" style="172" customWidth="1"/>
    <col min="11267" max="11267" width="22.5" style="172" customWidth="1"/>
    <col min="11268" max="11271" width="12.5" style="172" customWidth="1"/>
    <col min="11272" max="11272" width="26.375" style="172" customWidth="1"/>
    <col min="11273" max="11273" width="9" style="172" customWidth="1"/>
    <col min="11274" max="11520" width="9" style="172"/>
    <col min="11521" max="11522" width="6.75" style="172" customWidth="1"/>
    <col min="11523" max="11523" width="22.5" style="172" customWidth="1"/>
    <col min="11524" max="11527" width="12.5" style="172" customWidth="1"/>
    <col min="11528" max="11528" width="26.375" style="172" customWidth="1"/>
    <col min="11529" max="11529" width="9" style="172" customWidth="1"/>
    <col min="11530" max="11776" width="9" style="172"/>
    <col min="11777" max="11778" width="6.75" style="172" customWidth="1"/>
    <col min="11779" max="11779" width="22.5" style="172" customWidth="1"/>
    <col min="11780" max="11783" width="12.5" style="172" customWidth="1"/>
    <col min="11784" max="11784" width="26.375" style="172" customWidth="1"/>
    <col min="11785" max="11785" width="9" style="172" customWidth="1"/>
    <col min="11786" max="12032" width="9" style="172"/>
    <col min="12033" max="12034" width="6.75" style="172" customWidth="1"/>
    <col min="12035" max="12035" width="22.5" style="172" customWidth="1"/>
    <col min="12036" max="12039" width="12.5" style="172" customWidth="1"/>
    <col min="12040" max="12040" width="26.375" style="172" customWidth="1"/>
    <col min="12041" max="12041" width="9" style="172" customWidth="1"/>
    <col min="12042" max="12288" width="9" style="172"/>
    <col min="12289" max="12290" width="6.75" style="172" customWidth="1"/>
    <col min="12291" max="12291" width="22.5" style="172" customWidth="1"/>
    <col min="12292" max="12295" width="12.5" style="172" customWidth="1"/>
    <col min="12296" max="12296" width="26.375" style="172" customWidth="1"/>
    <col min="12297" max="12297" width="9" style="172" customWidth="1"/>
    <col min="12298" max="12544" width="9" style="172"/>
    <col min="12545" max="12546" width="6.75" style="172" customWidth="1"/>
    <col min="12547" max="12547" width="22.5" style="172" customWidth="1"/>
    <col min="12548" max="12551" width="12.5" style="172" customWidth="1"/>
    <col min="12552" max="12552" width="26.375" style="172" customWidth="1"/>
    <col min="12553" max="12553" width="9" style="172" customWidth="1"/>
    <col min="12554" max="12800" width="9" style="172"/>
    <col min="12801" max="12802" width="6.75" style="172" customWidth="1"/>
    <col min="12803" max="12803" width="22.5" style="172" customWidth="1"/>
    <col min="12804" max="12807" width="12.5" style="172" customWidth="1"/>
    <col min="12808" max="12808" width="26.375" style="172" customWidth="1"/>
    <col min="12809" max="12809" width="9" style="172" customWidth="1"/>
    <col min="12810" max="13056" width="9" style="172"/>
    <col min="13057" max="13058" width="6.75" style="172" customWidth="1"/>
    <col min="13059" max="13059" width="22.5" style="172" customWidth="1"/>
    <col min="13060" max="13063" width="12.5" style="172" customWidth="1"/>
    <col min="13064" max="13064" width="26.375" style="172" customWidth="1"/>
    <col min="13065" max="13065" width="9" style="172" customWidth="1"/>
    <col min="13066" max="13312" width="9" style="172"/>
    <col min="13313" max="13314" width="6.75" style="172" customWidth="1"/>
    <col min="13315" max="13315" width="22.5" style="172" customWidth="1"/>
    <col min="13316" max="13319" width="12.5" style="172" customWidth="1"/>
    <col min="13320" max="13320" width="26.375" style="172" customWidth="1"/>
    <col min="13321" max="13321" width="9" style="172" customWidth="1"/>
    <col min="13322" max="13568" width="9" style="172"/>
    <col min="13569" max="13570" width="6.75" style="172" customWidth="1"/>
    <col min="13571" max="13571" width="22.5" style="172" customWidth="1"/>
    <col min="13572" max="13575" width="12.5" style="172" customWidth="1"/>
    <col min="13576" max="13576" width="26.375" style="172" customWidth="1"/>
    <col min="13577" max="13577" width="9" style="172" customWidth="1"/>
    <col min="13578" max="13824" width="9" style="172"/>
    <col min="13825" max="13826" width="6.75" style="172" customWidth="1"/>
    <col min="13827" max="13827" width="22.5" style="172" customWidth="1"/>
    <col min="13828" max="13831" width="12.5" style="172" customWidth="1"/>
    <col min="13832" max="13832" width="26.375" style="172" customWidth="1"/>
    <col min="13833" max="13833" width="9" style="172" customWidth="1"/>
    <col min="13834" max="14080" width="9" style="172"/>
    <col min="14081" max="14082" width="6.75" style="172" customWidth="1"/>
    <col min="14083" max="14083" width="22.5" style="172" customWidth="1"/>
    <col min="14084" max="14087" width="12.5" style="172" customWidth="1"/>
    <col min="14088" max="14088" width="26.375" style="172" customWidth="1"/>
    <col min="14089" max="14089" width="9" style="172" customWidth="1"/>
    <col min="14090" max="14336" width="9" style="172"/>
    <col min="14337" max="14338" width="6.75" style="172" customWidth="1"/>
    <col min="14339" max="14339" width="22.5" style="172" customWidth="1"/>
    <col min="14340" max="14343" width="12.5" style="172" customWidth="1"/>
    <col min="14344" max="14344" width="26.375" style="172" customWidth="1"/>
    <col min="14345" max="14345" width="9" style="172" customWidth="1"/>
    <col min="14346" max="14592" width="9" style="172"/>
    <col min="14593" max="14594" width="6.75" style="172" customWidth="1"/>
    <col min="14595" max="14595" width="22.5" style="172" customWidth="1"/>
    <col min="14596" max="14599" width="12.5" style="172" customWidth="1"/>
    <col min="14600" max="14600" width="26.375" style="172" customWidth="1"/>
    <col min="14601" max="14601" width="9" style="172" customWidth="1"/>
    <col min="14602" max="14848" width="9" style="172"/>
    <col min="14849" max="14850" width="6.75" style="172" customWidth="1"/>
    <col min="14851" max="14851" width="22.5" style="172" customWidth="1"/>
    <col min="14852" max="14855" width="12.5" style="172" customWidth="1"/>
    <col min="14856" max="14856" width="26.375" style="172" customWidth="1"/>
    <col min="14857" max="14857" width="9" style="172" customWidth="1"/>
    <col min="14858" max="15104" width="9" style="172"/>
    <col min="15105" max="15106" width="6.75" style="172" customWidth="1"/>
    <col min="15107" max="15107" width="22.5" style="172" customWidth="1"/>
    <col min="15108" max="15111" width="12.5" style="172" customWidth="1"/>
    <col min="15112" max="15112" width="26.375" style="172" customWidth="1"/>
    <col min="15113" max="15113" width="9" style="172" customWidth="1"/>
    <col min="15114" max="15360" width="9" style="172"/>
    <col min="15361" max="15362" width="6.75" style="172" customWidth="1"/>
    <col min="15363" max="15363" width="22.5" style="172" customWidth="1"/>
    <col min="15364" max="15367" width="12.5" style="172" customWidth="1"/>
    <col min="15368" max="15368" width="26.375" style="172" customWidth="1"/>
    <col min="15369" max="15369" width="9" style="172" customWidth="1"/>
    <col min="15370" max="15616" width="9" style="172"/>
    <col min="15617" max="15618" width="6.75" style="172" customWidth="1"/>
    <col min="15619" max="15619" width="22.5" style="172" customWidth="1"/>
    <col min="15620" max="15623" width="12.5" style="172" customWidth="1"/>
    <col min="15624" max="15624" width="26.375" style="172" customWidth="1"/>
    <col min="15625" max="15625" width="9" style="172" customWidth="1"/>
    <col min="15626" max="15872" width="9" style="172"/>
    <col min="15873" max="15874" width="6.75" style="172" customWidth="1"/>
    <col min="15875" max="15875" width="22.5" style="172" customWidth="1"/>
    <col min="15876" max="15879" width="12.5" style="172" customWidth="1"/>
    <col min="15880" max="15880" width="26.375" style="172" customWidth="1"/>
    <col min="15881" max="15881" width="9" style="172" customWidth="1"/>
    <col min="15882" max="16128" width="9" style="172"/>
    <col min="16129" max="16130" width="6.75" style="172" customWidth="1"/>
    <col min="16131" max="16131" width="22.5" style="172" customWidth="1"/>
    <col min="16132" max="16135" width="12.5" style="172" customWidth="1"/>
    <col min="16136" max="16136" width="26.375" style="172" customWidth="1"/>
    <col min="16137" max="16137" width="9" style="172" customWidth="1"/>
    <col min="16138" max="16384" width="9" style="172"/>
  </cols>
  <sheetData>
    <row r="1" spans="1:9" ht="40.5" customHeight="1">
      <c r="A1" s="1373" t="s">
        <v>537</v>
      </c>
      <c r="B1" s="1373"/>
      <c r="C1" s="1373"/>
      <c r="D1" s="1373"/>
      <c r="E1" s="1373"/>
      <c r="F1" s="1373"/>
      <c r="G1" s="1373"/>
      <c r="H1" s="1373"/>
    </row>
    <row r="2" spans="1:9" ht="23.25" customHeight="1">
      <c r="A2" s="569"/>
      <c r="B2" s="822" t="s">
        <v>180</v>
      </c>
      <c r="C2" s="571"/>
      <c r="D2" s="51"/>
      <c r="E2" s="572"/>
      <c r="F2" s="176"/>
      <c r="G2" s="573"/>
      <c r="H2" s="574"/>
    </row>
    <row r="3" spans="1:9">
      <c r="A3" s="567"/>
      <c r="B3" s="575" t="s">
        <v>200</v>
      </c>
      <c r="C3" s="575"/>
      <c r="D3" s="567"/>
      <c r="E3" s="576"/>
      <c r="F3" s="576"/>
      <c r="G3" s="577"/>
      <c r="H3" s="578"/>
    </row>
    <row r="4" spans="1:9">
      <c r="A4" s="567"/>
      <c r="B4" s="575" t="s">
        <v>555</v>
      </c>
      <c r="C4" s="575"/>
      <c r="D4" s="567"/>
      <c r="E4" s="576"/>
      <c r="F4" s="576"/>
      <c r="G4" s="577"/>
      <c r="H4" s="578"/>
    </row>
    <row r="5" spans="1:9">
      <c r="A5" s="579"/>
      <c r="B5" s="580" t="s">
        <v>172</v>
      </c>
      <c r="C5" s="580"/>
      <c r="D5" s="581" t="s">
        <v>201</v>
      </c>
      <c r="E5" s="582"/>
      <c r="F5" s="582"/>
      <c r="G5" s="582"/>
      <c r="H5" s="583"/>
    </row>
    <row r="6" spans="1:9">
      <c r="A6" s="567"/>
      <c r="B6" s="584" t="s">
        <v>173</v>
      </c>
      <c r="C6" s="585"/>
      <c r="D6" s="586"/>
      <c r="E6" s="587"/>
      <c r="F6" s="587"/>
      <c r="G6" s="587"/>
      <c r="H6" s="588"/>
      <c r="I6" s="173"/>
    </row>
    <row r="7" spans="1:9">
      <c r="A7" s="567"/>
      <c r="B7" s="589"/>
      <c r="C7" s="589"/>
      <c r="D7" s="590"/>
      <c r="E7" s="591"/>
      <c r="F7" s="591"/>
      <c r="G7" s="591"/>
      <c r="H7" s="592"/>
      <c r="I7" s="173"/>
    </row>
    <row r="8" spans="1:9">
      <c r="A8" s="567"/>
      <c r="B8" s="593" t="s">
        <v>174</v>
      </c>
      <c r="C8" s="585"/>
      <c r="D8" s="586"/>
      <c r="E8" s="586"/>
      <c r="F8" s="586"/>
      <c r="G8" s="586"/>
      <c r="H8" s="594"/>
      <c r="I8" s="173"/>
    </row>
    <row r="9" spans="1:9">
      <c r="A9" s="567"/>
      <c r="B9" s="595"/>
      <c r="C9" s="596"/>
      <c r="D9" s="597"/>
      <c r="E9" s="597"/>
      <c r="F9" s="598"/>
      <c r="G9" s="598"/>
      <c r="H9" s="599"/>
    </row>
    <row r="10" spans="1:9">
      <c r="A10" s="567"/>
      <c r="B10" s="600"/>
      <c r="C10" s="600"/>
      <c r="D10" s="569"/>
      <c r="E10" s="569"/>
      <c r="F10" s="569"/>
      <c r="G10" s="569"/>
      <c r="H10" s="601"/>
    </row>
    <row r="11" spans="1:9">
      <c r="A11" s="567"/>
      <c r="B11" s="602"/>
      <c r="C11" s="602"/>
      <c r="D11" s="598"/>
      <c r="E11" s="598"/>
      <c r="F11" s="598"/>
      <c r="G11" s="598"/>
      <c r="H11" s="599"/>
    </row>
    <row r="12" spans="1:9">
      <c r="A12" s="567"/>
      <c r="B12" s="603" t="s">
        <v>202</v>
      </c>
      <c r="C12" s="604" t="s">
        <v>175</v>
      </c>
      <c r="D12" s="605"/>
      <c r="E12" s="605"/>
      <c r="F12" s="604" t="s">
        <v>176</v>
      </c>
      <c r="G12" s="605"/>
      <c r="H12" s="606"/>
    </row>
    <row r="13" spans="1:9">
      <c r="A13" s="567"/>
      <c r="B13" s="600"/>
      <c r="C13" s="600"/>
      <c r="D13" s="569"/>
      <c r="E13" s="569"/>
      <c r="F13" s="600"/>
      <c r="G13" s="569"/>
      <c r="H13" s="601"/>
    </row>
    <row r="14" spans="1:9">
      <c r="A14" s="567"/>
      <c r="B14" s="600"/>
      <c r="C14" s="604"/>
      <c r="D14" s="605"/>
      <c r="E14" s="605"/>
      <c r="F14" s="604"/>
      <c r="G14" s="605"/>
      <c r="H14" s="606"/>
    </row>
    <row r="15" spans="1:9">
      <c r="A15" s="567"/>
      <c r="B15" s="600"/>
      <c r="C15" s="602"/>
      <c r="D15" s="598"/>
      <c r="E15" s="598"/>
      <c r="F15" s="602"/>
      <c r="G15" s="598"/>
      <c r="H15" s="599"/>
    </row>
    <row r="16" spans="1:9">
      <c r="A16" s="567"/>
      <c r="B16" s="600"/>
      <c r="C16" s="600"/>
      <c r="D16" s="569"/>
      <c r="E16" s="569"/>
      <c r="F16" s="600"/>
      <c r="G16" s="569"/>
      <c r="H16" s="601"/>
    </row>
    <row r="17" spans="1:8">
      <c r="A17" s="567"/>
      <c r="B17" s="600"/>
      <c r="C17" s="600"/>
      <c r="D17" s="569"/>
      <c r="E17" s="569"/>
      <c r="F17" s="600"/>
      <c r="G17" s="569"/>
      <c r="H17" s="601"/>
    </row>
    <row r="18" spans="1:8">
      <c r="A18" s="567"/>
      <c r="B18" s="600"/>
      <c r="C18" s="604"/>
      <c r="D18" s="605"/>
      <c r="E18" s="605"/>
      <c r="F18" s="604"/>
      <c r="G18" s="605"/>
      <c r="H18" s="606"/>
    </row>
    <row r="19" spans="1:8">
      <c r="A19" s="567"/>
      <c r="B19" s="600"/>
      <c r="C19" s="602"/>
      <c r="D19" s="598"/>
      <c r="E19" s="598"/>
      <c r="F19" s="602"/>
      <c r="G19" s="598"/>
      <c r="H19" s="599"/>
    </row>
    <row r="20" spans="1:8">
      <c r="A20" s="567"/>
      <c r="B20" s="600"/>
      <c r="C20" s="600"/>
      <c r="D20" s="569"/>
      <c r="E20" s="569"/>
      <c r="F20" s="600"/>
      <c r="G20" s="569"/>
      <c r="H20" s="601"/>
    </row>
    <row r="21" spans="1:8">
      <c r="A21" s="567"/>
      <c r="B21" s="600"/>
      <c r="C21" s="600"/>
      <c r="D21" s="569"/>
      <c r="E21" s="569"/>
      <c r="F21" s="600"/>
      <c r="G21" s="569"/>
      <c r="H21" s="601"/>
    </row>
    <row r="22" spans="1:8">
      <c r="A22" s="567"/>
      <c r="B22" s="600"/>
      <c r="C22" s="604"/>
      <c r="D22" s="605"/>
      <c r="E22" s="605"/>
      <c r="F22" s="604"/>
      <c r="G22" s="605"/>
      <c r="H22" s="606"/>
    </row>
    <row r="23" spans="1:8">
      <c r="A23" s="567"/>
      <c r="B23" s="600"/>
      <c r="C23" s="602"/>
      <c r="D23" s="598"/>
      <c r="E23" s="598"/>
      <c r="F23" s="602"/>
      <c r="G23" s="598"/>
      <c r="H23" s="599"/>
    </row>
    <row r="24" spans="1:8">
      <c r="A24" s="567"/>
      <c r="B24" s="600"/>
      <c r="C24" s="600"/>
      <c r="D24" s="569"/>
      <c r="E24" s="569"/>
      <c r="F24" s="600"/>
      <c r="G24" s="569"/>
      <c r="H24" s="601"/>
    </row>
    <row r="25" spans="1:8">
      <c r="A25" s="567"/>
      <c r="B25" s="602"/>
      <c r="C25" s="602"/>
      <c r="D25" s="598"/>
      <c r="E25" s="598"/>
      <c r="F25" s="602"/>
      <c r="G25" s="598"/>
      <c r="H25" s="599"/>
    </row>
    <row r="26" spans="1:8">
      <c r="A26" s="567"/>
      <c r="B26" s="607"/>
      <c r="C26" s="607"/>
      <c r="D26" s="569"/>
      <c r="E26" s="569"/>
      <c r="F26" s="569"/>
      <c r="G26" s="569"/>
      <c r="H26" s="569"/>
    </row>
    <row r="27" spans="1:8">
      <c r="A27" s="567"/>
      <c r="B27" s="575" t="s">
        <v>555</v>
      </c>
      <c r="C27" s="575"/>
      <c r="D27" s="567"/>
      <c r="E27" s="576"/>
      <c r="F27" s="567"/>
      <c r="G27" s="567"/>
      <c r="H27" s="567"/>
    </row>
    <row r="28" spans="1:8">
      <c r="A28" s="579"/>
      <c r="B28" s="580" t="s">
        <v>172</v>
      </c>
      <c r="C28" s="580"/>
      <c r="D28" s="581" t="s">
        <v>201</v>
      </c>
      <c r="E28" s="582"/>
      <c r="F28" s="582"/>
      <c r="G28" s="582"/>
      <c r="H28" s="583"/>
    </row>
    <row r="29" spans="1:8">
      <c r="A29" s="46"/>
      <c r="B29" s="584" t="s">
        <v>173</v>
      </c>
      <c r="C29" s="585"/>
      <c r="D29" s="586"/>
      <c r="E29" s="587"/>
      <c r="F29" s="587"/>
      <c r="G29" s="587"/>
      <c r="H29" s="588"/>
    </row>
    <row r="30" spans="1:8">
      <c r="A30" s="567"/>
      <c r="B30" s="589"/>
      <c r="C30" s="589"/>
      <c r="D30" s="590"/>
      <c r="E30" s="591"/>
      <c r="F30" s="591"/>
      <c r="G30" s="591"/>
      <c r="H30" s="592"/>
    </row>
    <row r="31" spans="1:8">
      <c r="A31" s="567"/>
      <c r="B31" s="593" t="s">
        <v>174</v>
      </c>
      <c r="C31" s="585"/>
      <c r="D31" s="586"/>
      <c r="E31" s="586"/>
      <c r="F31" s="586"/>
      <c r="G31" s="586"/>
      <c r="H31" s="594"/>
    </row>
    <row r="32" spans="1:8">
      <c r="A32" s="567"/>
      <c r="B32" s="595"/>
      <c r="C32" s="596"/>
      <c r="D32" s="597"/>
      <c r="E32" s="597"/>
      <c r="F32" s="598"/>
      <c r="G32" s="598"/>
      <c r="H32" s="599"/>
    </row>
    <row r="33" spans="1:8">
      <c r="A33" s="567"/>
      <c r="B33" s="600"/>
      <c r="C33" s="600"/>
      <c r="D33" s="569"/>
      <c r="E33" s="569"/>
      <c r="F33" s="569"/>
      <c r="G33" s="569"/>
      <c r="H33" s="601"/>
    </row>
    <row r="34" spans="1:8">
      <c r="A34" s="567"/>
      <c r="B34" s="602"/>
      <c r="C34" s="602"/>
      <c r="D34" s="598"/>
      <c r="E34" s="598"/>
      <c r="F34" s="598"/>
      <c r="G34" s="598"/>
      <c r="H34" s="599"/>
    </row>
    <row r="35" spans="1:8">
      <c r="A35" s="567"/>
      <c r="B35" s="603" t="s">
        <v>202</v>
      </c>
      <c r="C35" s="604" t="s">
        <v>175</v>
      </c>
      <c r="D35" s="605"/>
      <c r="E35" s="605"/>
      <c r="F35" s="604" t="s">
        <v>176</v>
      </c>
      <c r="G35" s="605"/>
      <c r="H35" s="606"/>
    </row>
    <row r="36" spans="1:8">
      <c r="A36" s="567"/>
      <c r="B36" s="600"/>
      <c r="C36" s="600"/>
      <c r="D36" s="569"/>
      <c r="E36" s="569"/>
      <c r="F36" s="600"/>
      <c r="G36" s="569"/>
      <c r="H36" s="601"/>
    </row>
    <row r="37" spans="1:8">
      <c r="A37" s="567"/>
      <c r="B37" s="600"/>
      <c r="C37" s="604"/>
      <c r="D37" s="605"/>
      <c r="E37" s="605"/>
      <c r="F37" s="604"/>
      <c r="G37" s="605"/>
      <c r="H37" s="606"/>
    </row>
    <row r="38" spans="1:8">
      <c r="A38" s="567"/>
      <c r="B38" s="600"/>
      <c r="C38" s="602"/>
      <c r="D38" s="598"/>
      <c r="E38" s="598"/>
      <c r="F38" s="602"/>
      <c r="G38" s="598"/>
      <c r="H38" s="599"/>
    </row>
    <row r="39" spans="1:8">
      <c r="A39" s="567"/>
      <c r="B39" s="600"/>
      <c r="C39" s="600"/>
      <c r="D39" s="569"/>
      <c r="E39" s="569"/>
      <c r="F39" s="600"/>
      <c r="G39" s="569"/>
      <c r="H39" s="601"/>
    </row>
    <row r="40" spans="1:8">
      <c r="A40" s="569"/>
      <c r="B40" s="600"/>
      <c r="C40" s="600"/>
      <c r="D40" s="569"/>
      <c r="E40" s="569"/>
      <c r="F40" s="600"/>
      <c r="G40" s="569"/>
      <c r="H40" s="601"/>
    </row>
    <row r="41" spans="1:8">
      <c r="A41" s="567"/>
      <c r="B41" s="600"/>
      <c r="C41" s="604"/>
      <c r="D41" s="605"/>
      <c r="E41" s="605"/>
      <c r="F41" s="604"/>
      <c r="G41" s="605"/>
      <c r="H41" s="606"/>
    </row>
    <row r="42" spans="1:8">
      <c r="A42" s="567"/>
      <c r="B42" s="600"/>
      <c r="C42" s="602"/>
      <c r="D42" s="598"/>
      <c r="E42" s="598"/>
      <c r="F42" s="602"/>
      <c r="G42" s="598"/>
      <c r="H42" s="599"/>
    </row>
    <row r="43" spans="1:8" ht="13.5" customHeight="1">
      <c r="A43" s="567"/>
      <c r="B43" s="600"/>
      <c r="C43" s="600"/>
      <c r="D43" s="569"/>
      <c r="E43" s="569"/>
      <c r="F43" s="600"/>
      <c r="G43" s="569"/>
      <c r="H43" s="601"/>
    </row>
    <row r="44" spans="1:8">
      <c r="A44" s="567"/>
      <c r="B44" s="600"/>
      <c r="C44" s="600"/>
      <c r="D44" s="569"/>
      <c r="E44" s="569"/>
      <c r="F44" s="600"/>
      <c r="G44" s="569"/>
      <c r="H44" s="601"/>
    </row>
    <row r="45" spans="1:8">
      <c r="A45" s="567"/>
      <c r="B45" s="600"/>
      <c r="C45" s="604"/>
      <c r="D45" s="605"/>
      <c r="E45" s="605"/>
      <c r="F45" s="604"/>
      <c r="G45" s="605"/>
      <c r="H45" s="606"/>
    </row>
    <row r="46" spans="1:8">
      <c r="A46" s="567"/>
      <c r="B46" s="600"/>
      <c r="C46" s="602"/>
      <c r="D46" s="598"/>
      <c r="E46" s="598"/>
      <c r="F46" s="602"/>
      <c r="G46" s="598"/>
      <c r="H46" s="599"/>
    </row>
    <row r="47" spans="1:8">
      <c r="A47" s="567"/>
      <c r="B47" s="600"/>
      <c r="C47" s="600"/>
      <c r="D47" s="569"/>
      <c r="E47" s="569"/>
      <c r="F47" s="600"/>
      <c r="G47" s="569"/>
      <c r="H47" s="601"/>
    </row>
    <row r="48" spans="1:8">
      <c r="A48" s="567"/>
      <c r="B48" s="602"/>
      <c r="C48" s="602"/>
      <c r="D48" s="598"/>
      <c r="E48" s="598"/>
      <c r="F48" s="602"/>
      <c r="G48" s="598"/>
      <c r="H48" s="599"/>
    </row>
    <row r="49" spans="1:9">
      <c r="A49" s="569"/>
      <c r="B49" s="605"/>
      <c r="C49" s="605"/>
      <c r="D49" s="605"/>
      <c r="E49" s="605"/>
      <c r="F49" s="605"/>
      <c r="G49" s="605"/>
      <c r="H49" s="606"/>
      <c r="I49" s="174"/>
    </row>
    <row r="50" spans="1:9">
      <c r="A50" s="569"/>
      <c r="B50" s="575" t="s">
        <v>555</v>
      </c>
      <c r="C50" s="569"/>
      <c r="D50" s="569"/>
      <c r="E50" s="569"/>
      <c r="F50" s="569"/>
      <c r="G50" s="569"/>
      <c r="H50" s="601"/>
    </row>
    <row r="51" spans="1:9">
      <c r="A51" s="579"/>
      <c r="B51" s="580" t="s">
        <v>172</v>
      </c>
      <c r="C51" s="580"/>
      <c r="D51" s="581" t="s">
        <v>201</v>
      </c>
      <c r="E51" s="582"/>
      <c r="F51" s="582"/>
      <c r="G51" s="582"/>
      <c r="H51" s="583"/>
    </row>
    <row r="52" spans="1:9">
      <c r="A52" s="567"/>
      <c r="B52" s="584" t="s">
        <v>173</v>
      </c>
      <c r="C52" s="585"/>
      <c r="D52" s="586"/>
      <c r="E52" s="587"/>
      <c r="F52" s="587"/>
      <c r="G52" s="587"/>
      <c r="H52" s="588"/>
    </row>
    <row r="53" spans="1:9">
      <c r="A53" s="567"/>
      <c r="B53" s="589"/>
      <c r="C53" s="589"/>
      <c r="D53" s="590"/>
      <c r="E53" s="591"/>
      <c r="F53" s="591"/>
      <c r="G53" s="591"/>
      <c r="H53" s="592"/>
    </row>
    <row r="54" spans="1:9">
      <c r="A54" s="567"/>
      <c r="B54" s="593" t="s">
        <v>174</v>
      </c>
      <c r="C54" s="585"/>
      <c r="D54" s="586"/>
      <c r="E54" s="586"/>
      <c r="F54" s="586"/>
      <c r="G54" s="586"/>
      <c r="H54" s="594"/>
    </row>
    <row r="55" spans="1:9">
      <c r="A55" s="567"/>
      <c r="B55" s="595"/>
      <c r="C55" s="596"/>
      <c r="D55" s="597"/>
      <c r="E55" s="597"/>
      <c r="F55" s="598"/>
      <c r="G55" s="598"/>
      <c r="H55" s="599"/>
    </row>
    <row r="56" spans="1:9">
      <c r="A56" s="567"/>
      <c r="B56" s="600"/>
      <c r="C56" s="600"/>
      <c r="D56" s="569"/>
      <c r="E56" s="569"/>
      <c r="F56" s="569"/>
      <c r="G56" s="569"/>
      <c r="H56" s="601"/>
    </row>
    <row r="57" spans="1:9">
      <c r="A57" s="567"/>
      <c r="B57" s="602"/>
      <c r="C57" s="602"/>
      <c r="D57" s="598"/>
      <c r="E57" s="598"/>
      <c r="F57" s="598"/>
      <c r="G57" s="598"/>
      <c r="H57" s="599"/>
    </row>
    <row r="58" spans="1:9">
      <c r="A58" s="567"/>
      <c r="B58" s="603" t="s">
        <v>202</v>
      </c>
      <c r="C58" s="604" t="s">
        <v>175</v>
      </c>
      <c r="D58" s="605"/>
      <c r="E58" s="605"/>
      <c r="F58" s="604" t="s">
        <v>176</v>
      </c>
      <c r="G58" s="605"/>
      <c r="H58" s="606"/>
    </row>
    <row r="59" spans="1:9">
      <c r="A59" s="567"/>
      <c r="B59" s="600"/>
      <c r="C59" s="600"/>
      <c r="D59" s="569"/>
      <c r="E59" s="569"/>
      <c r="F59" s="600"/>
      <c r="G59" s="569"/>
      <c r="H59" s="601"/>
    </row>
    <row r="60" spans="1:9">
      <c r="A60" s="567"/>
      <c r="B60" s="600"/>
      <c r="C60" s="604"/>
      <c r="D60" s="605"/>
      <c r="E60" s="605"/>
      <c r="F60" s="604"/>
      <c r="G60" s="605"/>
      <c r="H60" s="606"/>
    </row>
    <row r="61" spans="1:9">
      <c r="A61" s="567"/>
      <c r="B61" s="600"/>
      <c r="C61" s="602"/>
      <c r="D61" s="598"/>
      <c r="E61" s="598"/>
      <c r="F61" s="602"/>
      <c r="G61" s="598"/>
      <c r="H61" s="599"/>
    </row>
    <row r="62" spans="1:9">
      <c r="A62" s="567"/>
      <c r="B62" s="600"/>
      <c r="C62" s="600"/>
      <c r="D62" s="569"/>
      <c r="E62" s="569"/>
      <c r="F62" s="600"/>
      <c r="G62" s="569"/>
      <c r="H62" s="601"/>
    </row>
    <row r="63" spans="1:9">
      <c r="A63" s="567"/>
      <c r="B63" s="600"/>
      <c r="C63" s="600"/>
      <c r="D63" s="569"/>
      <c r="E63" s="569"/>
      <c r="F63" s="600"/>
      <c r="G63" s="569"/>
      <c r="H63" s="601"/>
    </row>
    <row r="64" spans="1:9">
      <c r="A64" s="567"/>
      <c r="B64" s="600"/>
      <c r="C64" s="604"/>
      <c r="D64" s="605"/>
      <c r="E64" s="605"/>
      <c r="F64" s="604"/>
      <c r="G64" s="605"/>
      <c r="H64" s="606"/>
    </row>
    <row r="65" spans="1:10">
      <c r="A65" s="567"/>
      <c r="B65" s="600"/>
      <c r="C65" s="602"/>
      <c r="D65" s="598"/>
      <c r="E65" s="598"/>
      <c r="F65" s="602"/>
      <c r="G65" s="598"/>
      <c r="H65" s="599"/>
    </row>
    <row r="66" spans="1:10">
      <c r="A66" s="567"/>
      <c r="B66" s="600"/>
      <c r="C66" s="600"/>
      <c r="D66" s="569"/>
      <c r="E66" s="569"/>
      <c r="F66" s="600"/>
      <c r="G66" s="569"/>
      <c r="H66" s="601"/>
    </row>
    <row r="67" spans="1:10">
      <c r="A67" s="567"/>
      <c r="B67" s="600"/>
      <c r="C67" s="600"/>
      <c r="D67" s="569"/>
      <c r="E67" s="569"/>
      <c r="F67" s="600"/>
      <c r="G67" s="569"/>
      <c r="H67" s="601"/>
    </row>
    <row r="68" spans="1:10">
      <c r="A68" s="567"/>
      <c r="B68" s="600"/>
      <c r="C68" s="604"/>
      <c r="D68" s="605"/>
      <c r="E68" s="605"/>
      <c r="F68" s="604"/>
      <c r="G68" s="605"/>
      <c r="H68" s="606"/>
    </row>
    <row r="69" spans="1:10" customFormat="1">
      <c r="A69" s="46"/>
      <c r="B69" s="600"/>
      <c r="C69" s="602"/>
      <c r="D69" s="598"/>
      <c r="E69" s="598"/>
      <c r="F69" s="602"/>
      <c r="G69" s="598"/>
      <c r="H69" s="599"/>
      <c r="J69" s="172"/>
    </row>
    <row r="70" spans="1:10">
      <c r="A70" s="567"/>
      <c r="B70" s="600"/>
      <c r="C70" s="600"/>
      <c r="D70" s="569"/>
      <c r="E70" s="569"/>
      <c r="F70" s="600"/>
      <c r="G70" s="569"/>
      <c r="H70" s="601"/>
      <c r="J70" s="101"/>
    </row>
    <row r="71" spans="1:10">
      <c r="A71" s="567"/>
      <c r="B71" s="602"/>
      <c r="C71" s="602"/>
      <c r="D71" s="598"/>
      <c r="E71" s="598"/>
      <c r="F71" s="602"/>
      <c r="G71" s="598"/>
      <c r="H71" s="599"/>
    </row>
    <row r="72" spans="1:10">
      <c r="A72" s="1371" t="s">
        <v>597</v>
      </c>
      <c r="B72" s="1372"/>
      <c r="C72" s="1372"/>
      <c r="D72" s="1372"/>
      <c r="E72" s="1372"/>
      <c r="F72" s="1372"/>
      <c r="G72" s="1372"/>
      <c r="H72" s="1372"/>
    </row>
    <row r="73" spans="1:10">
      <c r="A73" s="567"/>
      <c r="B73" s="567"/>
      <c r="C73" s="567"/>
      <c r="D73" s="567"/>
      <c r="E73" s="567"/>
      <c r="F73" s="567"/>
      <c r="G73" s="567"/>
      <c r="H73" s="567"/>
    </row>
    <row r="74" spans="1:10">
      <c r="A74" s="567"/>
      <c r="B74" s="659" t="s">
        <v>701</v>
      </c>
      <c r="C74" s="567"/>
      <c r="D74" s="567"/>
      <c r="E74" s="567"/>
      <c r="F74" s="567"/>
      <c r="G74" s="567"/>
      <c r="H74" s="567"/>
    </row>
    <row r="75" spans="1:10">
      <c r="A75" s="567"/>
      <c r="B75" s="567"/>
      <c r="C75" s="567"/>
      <c r="D75" s="567"/>
      <c r="E75" s="567"/>
      <c r="F75" s="567"/>
      <c r="G75" s="567"/>
      <c r="H75" s="568" t="str">
        <f>様式7!$F$4</f>
        <v>○○○○○○○○○○○ESCO事業</v>
      </c>
    </row>
  </sheetData>
  <mergeCells count="2">
    <mergeCell ref="A72:H72"/>
    <mergeCell ref="A1:H1"/>
  </mergeCells>
  <phoneticPr fontId="3"/>
  <pageMargins left="0.98425196850393704" right="0.59055118110236215" top="0.78740157480314965" bottom="0.78740157480314965" header="0" footer="0"/>
  <pageSetup paperSize="9" scale="75"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H65"/>
  <sheetViews>
    <sheetView view="pageBreakPreview" zoomScale="80" zoomScaleNormal="75" zoomScaleSheetLayoutView="80" workbookViewId="0">
      <selection activeCell="J20" sqref="J20:N20"/>
    </sheetView>
  </sheetViews>
  <sheetFormatPr defaultRowHeight="13.5"/>
  <cols>
    <col min="1" max="1" width="3.5" style="182" customWidth="1"/>
    <col min="2" max="2" width="31.75" style="182" customWidth="1"/>
    <col min="3" max="5" width="17.625" style="182" customWidth="1"/>
    <col min="6" max="6" width="28.5" style="182" customWidth="1"/>
    <col min="7" max="255" width="9" style="182"/>
    <col min="256" max="256" width="3" style="182" customWidth="1"/>
    <col min="257" max="257" width="3.5" style="182" customWidth="1"/>
    <col min="258" max="258" width="31.75" style="182" customWidth="1"/>
    <col min="259" max="261" width="17.625" style="182" customWidth="1"/>
    <col min="262" max="262" width="28.5" style="182" customWidth="1"/>
    <col min="263" max="511" width="9" style="182"/>
    <col min="512" max="512" width="3" style="182" customWidth="1"/>
    <col min="513" max="513" width="3.5" style="182" customWidth="1"/>
    <col min="514" max="514" width="31.75" style="182" customWidth="1"/>
    <col min="515" max="517" width="17.625" style="182" customWidth="1"/>
    <col min="518" max="518" width="28.5" style="182" customWidth="1"/>
    <col min="519" max="767" width="9" style="182"/>
    <col min="768" max="768" width="3" style="182" customWidth="1"/>
    <col min="769" max="769" width="3.5" style="182" customWidth="1"/>
    <col min="770" max="770" width="31.75" style="182" customWidth="1"/>
    <col min="771" max="773" width="17.625" style="182" customWidth="1"/>
    <col min="774" max="774" width="28.5" style="182" customWidth="1"/>
    <col min="775" max="1023" width="9" style="182"/>
    <col min="1024" max="1024" width="3" style="182" customWidth="1"/>
    <col min="1025" max="1025" width="3.5" style="182" customWidth="1"/>
    <col min="1026" max="1026" width="31.75" style="182" customWidth="1"/>
    <col min="1027" max="1029" width="17.625" style="182" customWidth="1"/>
    <col min="1030" max="1030" width="28.5" style="182" customWidth="1"/>
    <col min="1031" max="1279" width="9" style="182"/>
    <col min="1280" max="1280" width="3" style="182" customWidth="1"/>
    <col min="1281" max="1281" width="3.5" style="182" customWidth="1"/>
    <col min="1282" max="1282" width="31.75" style="182" customWidth="1"/>
    <col min="1283" max="1285" width="17.625" style="182" customWidth="1"/>
    <col min="1286" max="1286" width="28.5" style="182" customWidth="1"/>
    <col min="1287" max="1535" width="9" style="182"/>
    <col min="1536" max="1536" width="3" style="182" customWidth="1"/>
    <col min="1537" max="1537" width="3.5" style="182" customWidth="1"/>
    <col min="1538" max="1538" width="31.75" style="182" customWidth="1"/>
    <col min="1539" max="1541" width="17.625" style="182" customWidth="1"/>
    <col min="1542" max="1542" width="28.5" style="182" customWidth="1"/>
    <col min="1543" max="1791" width="9" style="182"/>
    <col min="1792" max="1792" width="3" style="182" customWidth="1"/>
    <col min="1793" max="1793" width="3.5" style="182" customWidth="1"/>
    <col min="1794" max="1794" width="31.75" style="182" customWidth="1"/>
    <col min="1795" max="1797" width="17.625" style="182" customWidth="1"/>
    <col min="1798" max="1798" width="28.5" style="182" customWidth="1"/>
    <col min="1799" max="2047" width="9" style="182"/>
    <col min="2048" max="2048" width="3" style="182" customWidth="1"/>
    <col min="2049" max="2049" width="3.5" style="182" customWidth="1"/>
    <col min="2050" max="2050" width="31.75" style="182" customWidth="1"/>
    <col min="2051" max="2053" width="17.625" style="182" customWidth="1"/>
    <col min="2054" max="2054" width="28.5" style="182" customWidth="1"/>
    <col min="2055" max="2303" width="9" style="182"/>
    <col min="2304" max="2304" width="3" style="182" customWidth="1"/>
    <col min="2305" max="2305" width="3.5" style="182" customWidth="1"/>
    <col min="2306" max="2306" width="31.75" style="182" customWidth="1"/>
    <col min="2307" max="2309" width="17.625" style="182" customWidth="1"/>
    <col min="2310" max="2310" width="28.5" style="182" customWidth="1"/>
    <col min="2311" max="2559" width="9" style="182"/>
    <col min="2560" max="2560" width="3" style="182" customWidth="1"/>
    <col min="2561" max="2561" width="3.5" style="182" customWidth="1"/>
    <col min="2562" max="2562" width="31.75" style="182" customWidth="1"/>
    <col min="2563" max="2565" width="17.625" style="182" customWidth="1"/>
    <col min="2566" max="2566" width="28.5" style="182" customWidth="1"/>
    <col min="2567" max="2815" width="9" style="182"/>
    <col min="2816" max="2816" width="3" style="182" customWidth="1"/>
    <col min="2817" max="2817" width="3.5" style="182" customWidth="1"/>
    <col min="2818" max="2818" width="31.75" style="182" customWidth="1"/>
    <col min="2819" max="2821" width="17.625" style="182" customWidth="1"/>
    <col min="2822" max="2822" width="28.5" style="182" customWidth="1"/>
    <col min="2823" max="3071" width="9" style="182"/>
    <col min="3072" max="3072" width="3" style="182" customWidth="1"/>
    <col min="3073" max="3073" width="3.5" style="182" customWidth="1"/>
    <col min="3074" max="3074" width="31.75" style="182" customWidth="1"/>
    <col min="3075" max="3077" width="17.625" style="182" customWidth="1"/>
    <col min="3078" max="3078" width="28.5" style="182" customWidth="1"/>
    <col min="3079" max="3327" width="9" style="182"/>
    <col min="3328" max="3328" width="3" style="182" customWidth="1"/>
    <col min="3329" max="3329" width="3.5" style="182" customWidth="1"/>
    <col min="3330" max="3330" width="31.75" style="182" customWidth="1"/>
    <col min="3331" max="3333" width="17.625" style="182" customWidth="1"/>
    <col min="3334" max="3334" width="28.5" style="182" customWidth="1"/>
    <col min="3335" max="3583" width="9" style="182"/>
    <col min="3584" max="3584" width="3" style="182" customWidth="1"/>
    <col min="3585" max="3585" width="3.5" style="182" customWidth="1"/>
    <col min="3586" max="3586" width="31.75" style="182" customWidth="1"/>
    <col min="3587" max="3589" width="17.625" style="182" customWidth="1"/>
    <col min="3590" max="3590" width="28.5" style="182" customWidth="1"/>
    <col min="3591" max="3839" width="9" style="182"/>
    <col min="3840" max="3840" width="3" style="182" customWidth="1"/>
    <col min="3841" max="3841" width="3.5" style="182" customWidth="1"/>
    <col min="3842" max="3842" width="31.75" style="182" customWidth="1"/>
    <col min="3843" max="3845" width="17.625" style="182" customWidth="1"/>
    <col min="3846" max="3846" width="28.5" style="182" customWidth="1"/>
    <col min="3847" max="4095" width="9" style="182"/>
    <col min="4096" max="4096" width="3" style="182" customWidth="1"/>
    <col min="4097" max="4097" width="3.5" style="182" customWidth="1"/>
    <col min="4098" max="4098" width="31.75" style="182" customWidth="1"/>
    <col min="4099" max="4101" width="17.625" style="182" customWidth="1"/>
    <col min="4102" max="4102" width="28.5" style="182" customWidth="1"/>
    <col min="4103" max="4351" width="9" style="182"/>
    <col min="4352" max="4352" width="3" style="182" customWidth="1"/>
    <col min="4353" max="4353" width="3.5" style="182" customWidth="1"/>
    <col min="4354" max="4354" width="31.75" style="182" customWidth="1"/>
    <col min="4355" max="4357" width="17.625" style="182" customWidth="1"/>
    <col min="4358" max="4358" width="28.5" style="182" customWidth="1"/>
    <col min="4359" max="4607" width="9" style="182"/>
    <col min="4608" max="4608" width="3" style="182" customWidth="1"/>
    <col min="4609" max="4609" width="3.5" style="182" customWidth="1"/>
    <col min="4610" max="4610" width="31.75" style="182" customWidth="1"/>
    <col min="4611" max="4613" width="17.625" style="182" customWidth="1"/>
    <col min="4614" max="4614" width="28.5" style="182" customWidth="1"/>
    <col min="4615" max="4863" width="9" style="182"/>
    <col min="4864" max="4864" width="3" style="182" customWidth="1"/>
    <col min="4865" max="4865" width="3.5" style="182" customWidth="1"/>
    <col min="4866" max="4866" width="31.75" style="182" customWidth="1"/>
    <col min="4867" max="4869" width="17.625" style="182" customWidth="1"/>
    <col min="4870" max="4870" width="28.5" style="182" customWidth="1"/>
    <col min="4871" max="5119" width="9" style="182"/>
    <col min="5120" max="5120" width="3" style="182" customWidth="1"/>
    <col min="5121" max="5121" width="3.5" style="182" customWidth="1"/>
    <col min="5122" max="5122" width="31.75" style="182" customWidth="1"/>
    <col min="5123" max="5125" width="17.625" style="182" customWidth="1"/>
    <col min="5126" max="5126" width="28.5" style="182" customWidth="1"/>
    <col min="5127" max="5375" width="9" style="182"/>
    <col min="5376" max="5376" width="3" style="182" customWidth="1"/>
    <col min="5377" max="5377" width="3.5" style="182" customWidth="1"/>
    <col min="5378" max="5378" width="31.75" style="182" customWidth="1"/>
    <col min="5379" max="5381" width="17.625" style="182" customWidth="1"/>
    <col min="5382" max="5382" width="28.5" style="182" customWidth="1"/>
    <col min="5383" max="5631" width="9" style="182"/>
    <col min="5632" max="5632" width="3" style="182" customWidth="1"/>
    <col min="5633" max="5633" width="3.5" style="182" customWidth="1"/>
    <col min="5634" max="5634" width="31.75" style="182" customWidth="1"/>
    <col min="5635" max="5637" width="17.625" style="182" customWidth="1"/>
    <col min="5638" max="5638" width="28.5" style="182" customWidth="1"/>
    <col min="5639" max="5887" width="9" style="182"/>
    <col min="5888" max="5888" width="3" style="182" customWidth="1"/>
    <col min="5889" max="5889" width="3.5" style="182" customWidth="1"/>
    <col min="5890" max="5890" width="31.75" style="182" customWidth="1"/>
    <col min="5891" max="5893" width="17.625" style="182" customWidth="1"/>
    <col min="5894" max="5894" width="28.5" style="182" customWidth="1"/>
    <col min="5895" max="6143" width="9" style="182"/>
    <col min="6144" max="6144" width="3" style="182" customWidth="1"/>
    <col min="6145" max="6145" width="3.5" style="182" customWidth="1"/>
    <col min="6146" max="6146" width="31.75" style="182" customWidth="1"/>
    <col min="6147" max="6149" width="17.625" style="182" customWidth="1"/>
    <col min="6150" max="6150" width="28.5" style="182" customWidth="1"/>
    <col min="6151" max="6399" width="9" style="182"/>
    <col min="6400" max="6400" width="3" style="182" customWidth="1"/>
    <col min="6401" max="6401" width="3.5" style="182" customWidth="1"/>
    <col min="6402" max="6402" width="31.75" style="182" customWidth="1"/>
    <col min="6403" max="6405" width="17.625" style="182" customWidth="1"/>
    <col min="6406" max="6406" width="28.5" style="182" customWidth="1"/>
    <col min="6407" max="6655" width="9" style="182"/>
    <col min="6656" max="6656" width="3" style="182" customWidth="1"/>
    <col min="6657" max="6657" width="3.5" style="182" customWidth="1"/>
    <col min="6658" max="6658" width="31.75" style="182" customWidth="1"/>
    <col min="6659" max="6661" width="17.625" style="182" customWidth="1"/>
    <col min="6662" max="6662" width="28.5" style="182" customWidth="1"/>
    <col min="6663" max="6911" width="9" style="182"/>
    <col min="6912" max="6912" width="3" style="182" customWidth="1"/>
    <col min="6913" max="6913" width="3.5" style="182" customWidth="1"/>
    <col min="6914" max="6914" width="31.75" style="182" customWidth="1"/>
    <col min="6915" max="6917" width="17.625" style="182" customWidth="1"/>
    <col min="6918" max="6918" width="28.5" style="182" customWidth="1"/>
    <col min="6919" max="7167" width="9" style="182"/>
    <col min="7168" max="7168" width="3" style="182" customWidth="1"/>
    <col min="7169" max="7169" width="3.5" style="182" customWidth="1"/>
    <col min="7170" max="7170" width="31.75" style="182" customWidth="1"/>
    <col min="7171" max="7173" width="17.625" style="182" customWidth="1"/>
    <col min="7174" max="7174" width="28.5" style="182" customWidth="1"/>
    <col min="7175" max="7423" width="9" style="182"/>
    <col min="7424" max="7424" width="3" style="182" customWidth="1"/>
    <col min="7425" max="7425" width="3.5" style="182" customWidth="1"/>
    <col min="7426" max="7426" width="31.75" style="182" customWidth="1"/>
    <col min="7427" max="7429" width="17.625" style="182" customWidth="1"/>
    <col min="7430" max="7430" width="28.5" style="182" customWidth="1"/>
    <col min="7431" max="7679" width="9" style="182"/>
    <col min="7680" max="7680" width="3" style="182" customWidth="1"/>
    <col min="7681" max="7681" width="3.5" style="182" customWidth="1"/>
    <col min="7682" max="7682" width="31.75" style="182" customWidth="1"/>
    <col min="7683" max="7685" width="17.625" style="182" customWidth="1"/>
    <col min="7686" max="7686" width="28.5" style="182" customWidth="1"/>
    <col min="7687" max="7935" width="9" style="182"/>
    <col min="7936" max="7936" width="3" style="182" customWidth="1"/>
    <col min="7937" max="7937" width="3.5" style="182" customWidth="1"/>
    <col min="7938" max="7938" width="31.75" style="182" customWidth="1"/>
    <col min="7939" max="7941" width="17.625" style="182" customWidth="1"/>
    <col min="7942" max="7942" width="28.5" style="182" customWidth="1"/>
    <col min="7943" max="8191" width="9" style="182"/>
    <col min="8192" max="8192" width="3" style="182" customWidth="1"/>
    <col min="8193" max="8193" width="3.5" style="182" customWidth="1"/>
    <col min="8194" max="8194" width="31.75" style="182" customWidth="1"/>
    <col min="8195" max="8197" width="17.625" style="182" customWidth="1"/>
    <col min="8198" max="8198" width="28.5" style="182" customWidth="1"/>
    <col min="8199" max="8447" width="9" style="182"/>
    <col min="8448" max="8448" width="3" style="182" customWidth="1"/>
    <col min="8449" max="8449" width="3.5" style="182" customWidth="1"/>
    <col min="8450" max="8450" width="31.75" style="182" customWidth="1"/>
    <col min="8451" max="8453" width="17.625" style="182" customWidth="1"/>
    <col min="8454" max="8454" width="28.5" style="182" customWidth="1"/>
    <col min="8455" max="8703" width="9" style="182"/>
    <col min="8704" max="8704" width="3" style="182" customWidth="1"/>
    <col min="8705" max="8705" width="3.5" style="182" customWidth="1"/>
    <col min="8706" max="8706" width="31.75" style="182" customWidth="1"/>
    <col min="8707" max="8709" width="17.625" style="182" customWidth="1"/>
    <col min="8710" max="8710" width="28.5" style="182" customWidth="1"/>
    <col min="8711" max="8959" width="9" style="182"/>
    <col min="8960" max="8960" width="3" style="182" customWidth="1"/>
    <col min="8961" max="8961" width="3.5" style="182" customWidth="1"/>
    <col min="8962" max="8962" width="31.75" style="182" customWidth="1"/>
    <col min="8963" max="8965" width="17.625" style="182" customWidth="1"/>
    <col min="8966" max="8966" width="28.5" style="182" customWidth="1"/>
    <col min="8967" max="9215" width="9" style="182"/>
    <col min="9216" max="9216" width="3" style="182" customWidth="1"/>
    <col min="9217" max="9217" width="3.5" style="182" customWidth="1"/>
    <col min="9218" max="9218" width="31.75" style="182" customWidth="1"/>
    <col min="9219" max="9221" width="17.625" style="182" customWidth="1"/>
    <col min="9222" max="9222" width="28.5" style="182" customWidth="1"/>
    <col min="9223" max="9471" width="9" style="182"/>
    <col min="9472" max="9472" width="3" style="182" customWidth="1"/>
    <col min="9473" max="9473" width="3.5" style="182" customWidth="1"/>
    <col min="9474" max="9474" width="31.75" style="182" customWidth="1"/>
    <col min="9475" max="9477" width="17.625" style="182" customWidth="1"/>
    <col min="9478" max="9478" width="28.5" style="182" customWidth="1"/>
    <col min="9479" max="9727" width="9" style="182"/>
    <col min="9728" max="9728" width="3" style="182" customWidth="1"/>
    <col min="9729" max="9729" width="3.5" style="182" customWidth="1"/>
    <col min="9730" max="9730" width="31.75" style="182" customWidth="1"/>
    <col min="9731" max="9733" width="17.625" style="182" customWidth="1"/>
    <col min="9734" max="9734" width="28.5" style="182" customWidth="1"/>
    <col min="9735" max="9983" width="9" style="182"/>
    <col min="9984" max="9984" width="3" style="182" customWidth="1"/>
    <col min="9985" max="9985" width="3.5" style="182" customWidth="1"/>
    <col min="9986" max="9986" width="31.75" style="182" customWidth="1"/>
    <col min="9987" max="9989" width="17.625" style="182" customWidth="1"/>
    <col min="9990" max="9990" width="28.5" style="182" customWidth="1"/>
    <col min="9991" max="10239" width="9" style="182"/>
    <col min="10240" max="10240" width="3" style="182" customWidth="1"/>
    <col min="10241" max="10241" width="3.5" style="182" customWidth="1"/>
    <col min="10242" max="10242" width="31.75" style="182" customWidth="1"/>
    <col min="10243" max="10245" width="17.625" style="182" customWidth="1"/>
    <col min="10246" max="10246" width="28.5" style="182" customWidth="1"/>
    <col min="10247" max="10495" width="9" style="182"/>
    <col min="10496" max="10496" width="3" style="182" customWidth="1"/>
    <col min="10497" max="10497" width="3.5" style="182" customWidth="1"/>
    <col min="10498" max="10498" width="31.75" style="182" customWidth="1"/>
    <col min="10499" max="10501" width="17.625" style="182" customWidth="1"/>
    <col min="10502" max="10502" width="28.5" style="182" customWidth="1"/>
    <col min="10503" max="10751" width="9" style="182"/>
    <col min="10752" max="10752" width="3" style="182" customWidth="1"/>
    <col min="10753" max="10753" width="3.5" style="182" customWidth="1"/>
    <col min="10754" max="10754" width="31.75" style="182" customWidth="1"/>
    <col min="10755" max="10757" width="17.625" style="182" customWidth="1"/>
    <col min="10758" max="10758" width="28.5" style="182" customWidth="1"/>
    <col min="10759" max="11007" width="9" style="182"/>
    <col min="11008" max="11008" width="3" style="182" customWidth="1"/>
    <col min="11009" max="11009" width="3.5" style="182" customWidth="1"/>
    <col min="11010" max="11010" width="31.75" style="182" customWidth="1"/>
    <col min="11011" max="11013" width="17.625" style="182" customWidth="1"/>
    <col min="11014" max="11014" width="28.5" style="182" customWidth="1"/>
    <col min="11015" max="11263" width="9" style="182"/>
    <col min="11264" max="11264" width="3" style="182" customWidth="1"/>
    <col min="11265" max="11265" width="3.5" style="182" customWidth="1"/>
    <col min="11266" max="11266" width="31.75" style="182" customWidth="1"/>
    <col min="11267" max="11269" width="17.625" style="182" customWidth="1"/>
    <col min="11270" max="11270" width="28.5" style="182" customWidth="1"/>
    <col min="11271" max="11519" width="9" style="182"/>
    <col min="11520" max="11520" width="3" style="182" customWidth="1"/>
    <col min="11521" max="11521" width="3.5" style="182" customWidth="1"/>
    <col min="11522" max="11522" width="31.75" style="182" customWidth="1"/>
    <col min="11523" max="11525" width="17.625" style="182" customWidth="1"/>
    <col min="11526" max="11526" width="28.5" style="182" customWidth="1"/>
    <col min="11527" max="11775" width="9" style="182"/>
    <col min="11776" max="11776" width="3" style="182" customWidth="1"/>
    <col min="11777" max="11777" width="3.5" style="182" customWidth="1"/>
    <col min="11778" max="11778" width="31.75" style="182" customWidth="1"/>
    <col min="11779" max="11781" width="17.625" style="182" customWidth="1"/>
    <col min="11782" max="11782" width="28.5" style="182" customWidth="1"/>
    <col min="11783" max="12031" width="9" style="182"/>
    <col min="12032" max="12032" width="3" style="182" customWidth="1"/>
    <col min="12033" max="12033" width="3.5" style="182" customWidth="1"/>
    <col min="12034" max="12034" width="31.75" style="182" customWidth="1"/>
    <col min="12035" max="12037" width="17.625" style="182" customWidth="1"/>
    <col min="12038" max="12038" width="28.5" style="182" customWidth="1"/>
    <col min="12039" max="12287" width="9" style="182"/>
    <col min="12288" max="12288" width="3" style="182" customWidth="1"/>
    <col min="12289" max="12289" width="3.5" style="182" customWidth="1"/>
    <col min="12290" max="12290" width="31.75" style="182" customWidth="1"/>
    <col min="12291" max="12293" width="17.625" style="182" customWidth="1"/>
    <col min="12294" max="12294" width="28.5" style="182" customWidth="1"/>
    <col min="12295" max="12543" width="9" style="182"/>
    <col min="12544" max="12544" width="3" style="182" customWidth="1"/>
    <col min="12545" max="12545" width="3.5" style="182" customWidth="1"/>
    <col min="12546" max="12546" width="31.75" style="182" customWidth="1"/>
    <col min="12547" max="12549" width="17.625" style="182" customWidth="1"/>
    <col min="12550" max="12550" width="28.5" style="182" customWidth="1"/>
    <col min="12551" max="12799" width="9" style="182"/>
    <col min="12800" max="12800" width="3" style="182" customWidth="1"/>
    <col min="12801" max="12801" width="3.5" style="182" customWidth="1"/>
    <col min="12802" max="12802" width="31.75" style="182" customWidth="1"/>
    <col min="12803" max="12805" width="17.625" style="182" customWidth="1"/>
    <col min="12806" max="12806" width="28.5" style="182" customWidth="1"/>
    <col min="12807" max="13055" width="9" style="182"/>
    <col min="13056" max="13056" width="3" style="182" customWidth="1"/>
    <col min="13057" max="13057" width="3.5" style="182" customWidth="1"/>
    <col min="13058" max="13058" width="31.75" style="182" customWidth="1"/>
    <col min="13059" max="13061" width="17.625" style="182" customWidth="1"/>
    <col min="13062" max="13062" width="28.5" style="182" customWidth="1"/>
    <col min="13063" max="13311" width="9" style="182"/>
    <col min="13312" max="13312" width="3" style="182" customWidth="1"/>
    <col min="13313" max="13313" width="3.5" style="182" customWidth="1"/>
    <col min="13314" max="13314" width="31.75" style="182" customWidth="1"/>
    <col min="13315" max="13317" width="17.625" style="182" customWidth="1"/>
    <col min="13318" max="13318" width="28.5" style="182" customWidth="1"/>
    <col min="13319" max="13567" width="9" style="182"/>
    <col min="13568" max="13568" width="3" style="182" customWidth="1"/>
    <col min="13569" max="13569" width="3.5" style="182" customWidth="1"/>
    <col min="13570" max="13570" width="31.75" style="182" customWidth="1"/>
    <col min="13571" max="13573" width="17.625" style="182" customWidth="1"/>
    <col min="13574" max="13574" width="28.5" style="182" customWidth="1"/>
    <col min="13575" max="13823" width="9" style="182"/>
    <col min="13824" max="13824" width="3" style="182" customWidth="1"/>
    <col min="13825" max="13825" width="3.5" style="182" customWidth="1"/>
    <col min="13826" max="13826" width="31.75" style="182" customWidth="1"/>
    <col min="13827" max="13829" width="17.625" style="182" customWidth="1"/>
    <col min="13830" max="13830" width="28.5" style="182" customWidth="1"/>
    <col min="13831" max="14079" width="9" style="182"/>
    <col min="14080" max="14080" width="3" style="182" customWidth="1"/>
    <col min="14081" max="14081" width="3.5" style="182" customWidth="1"/>
    <col min="14082" max="14082" width="31.75" style="182" customWidth="1"/>
    <col min="14083" max="14085" width="17.625" style="182" customWidth="1"/>
    <col min="14086" max="14086" width="28.5" style="182" customWidth="1"/>
    <col min="14087" max="14335" width="9" style="182"/>
    <col min="14336" max="14336" width="3" style="182" customWidth="1"/>
    <col min="14337" max="14337" width="3.5" style="182" customWidth="1"/>
    <col min="14338" max="14338" width="31.75" style="182" customWidth="1"/>
    <col min="14339" max="14341" width="17.625" style="182" customWidth="1"/>
    <col min="14342" max="14342" width="28.5" style="182" customWidth="1"/>
    <col min="14343" max="14591" width="9" style="182"/>
    <col min="14592" max="14592" width="3" style="182" customWidth="1"/>
    <col min="14593" max="14593" width="3.5" style="182" customWidth="1"/>
    <col min="14594" max="14594" width="31.75" style="182" customWidth="1"/>
    <col min="14595" max="14597" width="17.625" style="182" customWidth="1"/>
    <col min="14598" max="14598" width="28.5" style="182" customWidth="1"/>
    <col min="14599" max="14847" width="9" style="182"/>
    <col min="14848" max="14848" width="3" style="182" customWidth="1"/>
    <col min="14849" max="14849" width="3.5" style="182" customWidth="1"/>
    <col min="14850" max="14850" width="31.75" style="182" customWidth="1"/>
    <col min="14851" max="14853" width="17.625" style="182" customWidth="1"/>
    <col min="14854" max="14854" width="28.5" style="182" customWidth="1"/>
    <col min="14855" max="15103" width="9" style="182"/>
    <col min="15104" max="15104" width="3" style="182" customWidth="1"/>
    <col min="15105" max="15105" width="3.5" style="182" customWidth="1"/>
    <col min="15106" max="15106" width="31.75" style="182" customWidth="1"/>
    <col min="15107" max="15109" width="17.625" style="182" customWidth="1"/>
    <col min="15110" max="15110" width="28.5" style="182" customWidth="1"/>
    <col min="15111" max="15359" width="9" style="182"/>
    <col min="15360" max="15360" width="3" style="182" customWidth="1"/>
    <col min="15361" max="15361" width="3.5" style="182" customWidth="1"/>
    <col min="15362" max="15362" width="31.75" style="182" customWidth="1"/>
    <col min="15363" max="15365" width="17.625" style="182" customWidth="1"/>
    <col min="15366" max="15366" width="28.5" style="182" customWidth="1"/>
    <col min="15367" max="15615" width="9" style="182"/>
    <col min="15616" max="15616" width="3" style="182" customWidth="1"/>
    <col min="15617" max="15617" width="3.5" style="182" customWidth="1"/>
    <col min="15618" max="15618" width="31.75" style="182" customWidth="1"/>
    <col min="15619" max="15621" width="17.625" style="182" customWidth="1"/>
    <col min="15622" max="15622" width="28.5" style="182" customWidth="1"/>
    <col min="15623" max="15871" width="9" style="182"/>
    <col min="15872" max="15872" width="3" style="182" customWidth="1"/>
    <col min="15873" max="15873" width="3.5" style="182" customWidth="1"/>
    <col min="15874" max="15874" width="31.75" style="182" customWidth="1"/>
    <col min="15875" max="15877" width="17.625" style="182" customWidth="1"/>
    <col min="15878" max="15878" width="28.5" style="182" customWidth="1"/>
    <col min="15879" max="16127" width="9" style="182"/>
    <col min="16128" max="16128" width="3" style="182" customWidth="1"/>
    <col min="16129" max="16129" width="3.5" style="182" customWidth="1"/>
    <col min="16130" max="16130" width="31.75" style="182" customWidth="1"/>
    <col min="16131" max="16133" width="17.625" style="182" customWidth="1"/>
    <col min="16134" max="16134" width="28.5" style="182" customWidth="1"/>
    <col min="16135" max="16384" width="9" style="182"/>
  </cols>
  <sheetData>
    <row r="1" spans="1:7">
      <c r="A1" s="608"/>
      <c r="B1" s="609"/>
      <c r="C1" s="609"/>
      <c r="D1" s="609"/>
      <c r="E1" s="609"/>
      <c r="F1" s="609"/>
    </row>
    <row r="2" spans="1:7" ht="24" customHeight="1">
      <c r="A2" s="609"/>
      <c r="B2" s="610" t="s">
        <v>594</v>
      </c>
      <c r="C2" s="51"/>
      <c r="D2" s="611"/>
      <c r="E2" s="610"/>
      <c r="F2" s="612"/>
    </row>
    <row r="3" spans="1:7" ht="29.25" customHeight="1">
      <c r="A3" s="823" t="s">
        <v>695</v>
      </c>
      <c r="C3" s="51"/>
      <c r="D3" s="46"/>
      <c r="E3" s="613"/>
      <c r="F3" s="614"/>
    </row>
    <row r="4" spans="1:7">
      <c r="A4" s="609" t="s">
        <v>423</v>
      </c>
      <c r="B4" s="613" t="s">
        <v>424</v>
      </c>
      <c r="C4" s="51"/>
      <c r="D4" s="46"/>
      <c r="E4" s="613"/>
      <c r="F4" s="614"/>
    </row>
    <row r="5" spans="1:7">
      <c r="A5" s="608"/>
      <c r="B5" s="1399" t="s">
        <v>425</v>
      </c>
      <c r="C5" s="1399" t="s">
        <v>426</v>
      </c>
      <c r="D5" s="1399"/>
      <c r="E5" s="1399"/>
      <c r="F5" s="1399"/>
    </row>
    <row r="6" spans="1:7">
      <c r="A6" s="608"/>
      <c r="B6" s="1399"/>
      <c r="C6" s="1399"/>
      <c r="D6" s="1399"/>
      <c r="E6" s="1399"/>
      <c r="F6" s="1399"/>
    </row>
    <row r="7" spans="1:7">
      <c r="A7" s="608"/>
      <c r="B7" s="614"/>
      <c r="C7" s="614"/>
      <c r="D7" s="614"/>
      <c r="E7" s="614"/>
      <c r="F7" s="614"/>
    </row>
    <row r="8" spans="1:7">
      <c r="A8" s="608" t="s">
        <v>170</v>
      </c>
      <c r="B8" s="615" t="s">
        <v>427</v>
      </c>
      <c r="C8" s="608"/>
      <c r="D8" s="608" t="s">
        <v>428</v>
      </c>
      <c r="E8" s="46"/>
      <c r="F8" s="608"/>
    </row>
    <row r="9" spans="1:7">
      <c r="A9" s="46"/>
      <c r="B9" s="580" t="s">
        <v>172</v>
      </c>
      <c r="C9" s="616"/>
      <c r="D9" s="617"/>
      <c r="E9" s="617"/>
      <c r="F9" s="618"/>
    </row>
    <row r="10" spans="1:7">
      <c r="A10" s="608"/>
      <c r="B10" s="585" t="s">
        <v>429</v>
      </c>
      <c r="C10" s="619"/>
      <c r="D10" s="620"/>
      <c r="E10" s="620"/>
      <c r="F10" s="621"/>
      <c r="G10" s="369"/>
    </row>
    <row r="11" spans="1:7">
      <c r="A11" s="608"/>
      <c r="B11" s="589"/>
      <c r="C11" s="622"/>
      <c r="D11" s="623"/>
      <c r="E11" s="623"/>
      <c r="F11" s="624"/>
      <c r="G11" s="369"/>
    </row>
    <row r="12" spans="1:7">
      <c r="A12" s="608"/>
      <c r="B12" s="625" t="s">
        <v>174</v>
      </c>
      <c r="C12" s="626"/>
      <c r="D12" s="627"/>
      <c r="E12" s="627"/>
      <c r="F12" s="628"/>
      <c r="G12" s="369"/>
    </row>
    <row r="13" spans="1:7">
      <c r="A13" s="608"/>
      <c r="B13" s="595"/>
      <c r="C13" s="595"/>
      <c r="D13" s="609"/>
      <c r="E13" s="609"/>
      <c r="F13" s="629"/>
    </row>
    <row r="14" spans="1:7">
      <c r="A14" s="608"/>
      <c r="B14" s="630"/>
      <c r="C14" s="630"/>
      <c r="D14" s="609"/>
      <c r="E14" s="609"/>
      <c r="F14" s="629"/>
    </row>
    <row r="15" spans="1:7">
      <c r="A15" s="608"/>
      <c r="B15" s="631"/>
      <c r="C15" s="631"/>
      <c r="D15" s="632"/>
      <c r="E15" s="632"/>
      <c r="F15" s="633"/>
    </row>
    <row r="16" spans="1:7">
      <c r="A16" s="608"/>
      <c r="B16" s="634" t="s">
        <v>430</v>
      </c>
      <c r="C16" s="634"/>
      <c r="D16" s="635"/>
      <c r="E16" s="635"/>
      <c r="F16" s="636"/>
    </row>
    <row r="17" spans="1:6">
      <c r="A17" s="608"/>
      <c r="B17" s="630"/>
      <c r="C17" s="630"/>
      <c r="D17" s="609"/>
      <c r="E17" s="609"/>
      <c r="F17" s="629"/>
    </row>
    <row r="18" spans="1:6">
      <c r="A18" s="608"/>
      <c r="B18" s="630"/>
      <c r="C18" s="630"/>
      <c r="D18" s="609"/>
      <c r="E18" s="609"/>
      <c r="F18" s="629"/>
    </row>
    <row r="19" spans="1:6">
      <c r="A19" s="608"/>
      <c r="B19" s="630"/>
      <c r="C19" s="630"/>
      <c r="D19" s="609"/>
      <c r="E19" s="609"/>
      <c r="F19" s="629"/>
    </row>
    <row r="20" spans="1:6">
      <c r="A20" s="608"/>
      <c r="B20" s="630"/>
      <c r="C20" s="630"/>
      <c r="D20" s="609"/>
      <c r="E20" s="609"/>
      <c r="F20" s="629"/>
    </row>
    <row r="21" spans="1:6">
      <c r="A21" s="608"/>
      <c r="B21" s="631"/>
      <c r="C21" s="631"/>
      <c r="D21" s="632"/>
      <c r="E21" s="632"/>
      <c r="F21" s="633"/>
    </row>
    <row r="22" spans="1:6">
      <c r="A22" s="608"/>
      <c r="B22" s="637"/>
      <c r="C22" s="609"/>
      <c r="D22" s="609"/>
      <c r="E22" s="609"/>
      <c r="F22" s="609"/>
    </row>
    <row r="23" spans="1:6" s="188" customFormat="1">
      <c r="A23" s="638" t="s">
        <v>170</v>
      </c>
      <c r="B23" s="639" t="s">
        <v>431</v>
      </c>
      <c r="C23" s="638"/>
      <c r="D23" s="638"/>
      <c r="E23" s="638"/>
      <c r="F23" s="638"/>
    </row>
    <row r="24" spans="1:6" s="188" customFormat="1">
      <c r="A24" s="577"/>
      <c r="B24" s="1377" t="s">
        <v>173</v>
      </c>
      <c r="C24" s="1379" t="s">
        <v>432</v>
      </c>
      <c r="D24" s="1380"/>
      <c r="E24" s="1381"/>
      <c r="F24" s="1377" t="s">
        <v>433</v>
      </c>
    </row>
    <row r="25" spans="1:6" s="188" customFormat="1">
      <c r="A25" s="577"/>
      <c r="B25" s="1378"/>
      <c r="C25" s="1385"/>
      <c r="D25" s="1386"/>
      <c r="E25" s="1387"/>
      <c r="F25" s="1378"/>
    </row>
    <row r="26" spans="1:6" s="188" customFormat="1">
      <c r="A26" s="638"/>
      <c r="B26" s="1400"/>
      <c r="C26" s="1379"/>
      <c r="D26" s="1380"/>
      <c r="E26" s="1381"/>
      <c r="F26" s="1374"/>
    </row>
    <row r="27" spans="1:6" s="188" customFormat="1">
      <c r="A27" s="638"/>
      <c r="B27" s="1401"/>
      <c r="C27" s="1382"/>
      <c r="D27" s="1383"/>
      <c r="E27" s="1384"/>
      <c r="F27" s="1375"/>
    </row>
    <row r="28" spans="1:6" s="188" customFormat="1">
      <c r="A28" s="638"/>
      <c r="B28" s="1402"/>
      <c r="C28" s="1385"/>
      <c r="D28" s="1386"/>
      <c r="E28" s="1387"/>
      <c r="F28" s="1376"/>
    </row>
    <row r="29" spans="1:6" s="188" customFormat="1">
      <c r="A29" s="638"/>
      <c r="B29" s="640"/>
      <c r="C29" s="640"/>
      <c r="D29" s="640"/>
      <c r="E29" s="640"/>
      <c r="F29" s="640"/>
    </row>
    <row r="30" spans="1:6" s="188" customFormat="1">
      <c r="A30" s="638" t="s">
        <v>170</v>
      </c>
      <c r="B30" s="639" t="s">
        <v>434</v>
      </c>
      <c r="C30" s="638"/>
      <c r="D30" s="638"/>
      <c r="E30" s="638"/>
      <c r="F30" s="638"/>
    </row>
    <row r="31" spans="1:6" s="188" customFormat="1" ht="13.5" customHeight="1">
      <c r="A31" s="577"/>
      <c r="B31" s="1377" t="s">
        <v>435</v>
      </c>
      <c r="C31" s="1377" t="s">
        <v>436</v>
      </c>
      <c r="D31" s="1403" t="s">
        <v>437</v>
      </c>
      <c r="E31" s="1404"/>
      <c r="F31" s="1377" t="s">
        <v>2</v>
      </c>
    </row>
    <row r="32" spans="1:6" s="188" customFormat="1">
      <c r="A32" s="577"/>
      <c r="B32" s="1378"/>
      <c r="C32" s="1378"/>
      <c r="D32" s="1405"/>
      <c r="E32" s="1406"/>
      <c r="F32" s="1378"/>
    </row>
    <row r="33" spans="1:6" s="188" customFormat="1" ht="54">
      <c r="A33" s="638"/>
      <c r="B33" s="641"/>
      <c r="C33" s="642"/>
      <c r="D33" s="1407"/>
      <c r="E33" s="1408"/>
      <c r="F33" s="643" t="s">
        <v>438</v>
      </c>
    </row>
    <row r="34" spans="1:6" s="188" customFormat="1">
      <c r="A34" s="638"/>
      <c r="B34" s="640"/>
      <c r="C34" s="640"/>
      <c r="D34" s="640"/>
      <c r="E34" s="640"/>
      <c r="F34" s="640"/>
    </row>
    <row r="35" spans="1:6" s="188" customFormat="1">
      <c r="A35" s="638" t="s">
        <v>170</v>
      </c>
      <c r="B35" s="639" t="s">
        <v>439</v>
      </c>
      <c r="C35" s="638"/>
      <c r="D35" s="638"/>
      <c r="E35" s="638"/>
      <c r="F35" s="638"/>
    </row>
    <row r="36" spans="1:6" s="188" customFormat="1">
      <c r="A36" s="577"/>
      <c r="B36" s="644" t="s">
        <v>173</v>
      </c>
      <c r="C36" s="1392" t="s">
        <v>440</v>
      </c>
      <c r="D36" s="1393"/>
      <c r="E36" s="1394"/>
      <c r="F36" s="644" t="s">
        <v>433</v>
      </c>
    </row>
    <row r="37" spans="1:6" s="188" customFormat="1">
      <c r="A37" s="577"/>
      <c r="B37" s="645"/>
      <c r="C37" s="1395" t="s">
        <v>441</v>
      </c>
      <c r="D37" s="1396"/>
      <c r="E37" s="1397"/>
      <c r="F37" s="646"/>
    </row>
    <row r="38" spans="1:6" s="188" customFormat="1">
      <c r="A38" s="638"/>
      <c r="B38" s="1374" t="s">
        <v>442</v>
      </c>
      <c r="C38" s="1379"/>
      <c r="D38" s="1380"/>
      <c r="E38" s="1381"/>
      <c r="F38" s="647"/>
    </row>
    <row r="39" spans="1:6" s="188" customFormat="1">
      <c r="A39" s="638"/>
      <c r="B39" s="1375"/>
      <c r="C39" s="1382"/>
      <c r="D39" s="1383"/>
      <c r="E39" s="1384"/>
      <c r="F39" s="648"/>
    </row>
    <row r="40" spans="1:6" s="188" customFormat="1">
      <c r="A40" s="638"/>
      <c r="B40" s="1376"/>
      <c r="C40" s="1385"/>
      <c r="D40" s="1386"/>
      <c r="E40" s="1387"/>
      <c r="F40" s="649"/>
    </row>
    <row r="41" spans="1:6" s="188" customFormat="1">
      <c r="A41" s="638"/>
      <c r="B41" s="1374" t="s">
        <v>443</v>
      </c>
      <c r="C41" s="1379"/>
      <c r="D41" s="1380"/>
      <c r="E41" s="1381"/>
      <c r="F41" s="648"/>
    </row>
    <row r="42" spans="1:6" s="188" customFormat="1">
      <c r="A42" s="638"/>
      <c r="B42" s="1375"/>
      <c r="C42" s="1382"/>
      <c r="D42" s="1383"/>
      <c r="E42" s="1384"/>
      <c r="F42" s="648"/>
    </row>
    <row r="43" spans="1:6" s="188" customFormat="1">
      <c r="A43" s="638"/>
      <c r="B43" s="1376"/>
      <c r="C43" s="1385"/>
      <c r="D43" s="1386"/>
      <c r="E43" s="1387"/>
      <c r="F43" s="649"/>
    </row>
    <row r="44" spans="1:6" s="188" customFormat="1">
      <c r="A44" s="638"/>
      <c r="B44" s="647" t="s">
        <v>444</v>
      </c>
      <c r="C44" s="1379"/>
      <c r="D44" s="1380"/>
      <c r="E44" s="1381"/>
      <c r="F44" s="648"/>
    </row>
    <row r="45" spans="1:6" s="188" customFormat="1">
      <c r="A45" s="638"/>
      <c r="B45" s="648" t="s">
        <v>445</v>
      </c>
      <c r="C45" s="1382"/>
      <c r="D45" s="1383"/>
      <c r="E45" s="1384"/>
      <c r="F45" s="648"/>
    </row>
    <row r="46" spans="1:6" s="188" customFormat="1">
      <c r="A46" s="638"/>
      <c r="B46" s="649"/>
      <c r="C46" s="1385"/>
      <c r="D46" s="1386"/>
      <c r="E46" s="1387"/>
      <c r="F46" s="649"/>
    </row>
    <row r="47" spans="1:6" s="188" customFormat="1">
      <c r="A47" s="638"/>
      <c r="B47" s="640"/>
      <c r="C47" s="640"/>
      <c r="D47" s="640"/>
      <c r="E47" s="640"/>
      <c r="F47" s="640"/>
    </row>
    <row r="48" spans="1:6" s="188" customFormat="1">
      <c r="A48" s="638" t="s">
        <v>170</v>
      </c>
      <c r="B48" s="639" t="s">
        <v>446</v>
      </c>
      <c r="C48" s="638"/>
      <c r="D48" s="638"/>
      <c r="E48" s="638"/>
      <c r="F48" s="638"/>
    </row>
    <row r="49" spans="1:8" s="188" customFormat="1">
      <c r="A49" s="577"/>
      <c r="B49" s="644" t="s">
        <v>173</v>
      </c>
      <c r="C49" s="1388" t="s">
        <v>595</v>
      </c>
      <c r="D49" s="1389" t="s">
        <v>596</v>
      </c>
      <c r="E49" s="650" t="s">
        <v>447</v>
      </c>
      <c r="F49" s="651" t="s">
        <v>433</v>
      </c>
    </row>
    <row r="50" spans="1:8" s="188" customFormat="1">
      <c r="A50" s="577"/>
      <c r="B50" s="645"/>
      <c r="C50" s="1378"/>
      <c r="D50" s="1390"/>
      <c r="E50" s="652" t="s">
        <v>448</v>
      </c>
      <c r="F50" s="653"/>
    </row>
    <row r="51" spans="1:8" s="188" customFormat="1">
      <c r="A51" s="638"/>
      <c r="B51" s="647"/>
      <c r="C51" s="1379"/>
      <c r="D51" s="1391"/>
      <c r="E51" s="1381"/>
      <c r="F51" s="648"/>
    </row>
    <row r="52" spans="1:8" s="188" customFormat="1">
      <c r="A52" s="638"/>
      <c r="B52" s="649"/>
      <c r="C52" s="1385"/>
      <c r="D52" s="1391"/>
      <c r="E52" s="1387"/>
      <c r="F52" s="649"/>
    </row>
    <row r="53" spans="1:8" s="188" customFormat="1">
      <c r="A53" s="638"/>
      <c r="B53" s="640"/>
      <c r="C53" s="640"/>
      <c r="D53" s="640"/>
      <c r="E53" s="640"/>
      <c r="F53" s="640"/>
    </row>
    <row r="54" spans="1:8" s="188" customFormat="1">
      <c r="A54" s="638"/>
      <c r="B54" s="640"/>
      <c r="C54" s="640"/>
      <c r="D54" s="640"/>
      <c r="E54" s="640"/>
      <c r="F54" s="640"/>
    </row>
    <row r="55" spans="1:8" s="188" customFormat="1">
      <c r="A55" s="638"/>
      <c r="B55" s="638"/>
      <c r="C55" s="638"/>
      <c r="D55" s="638"/>
      <c r="E55" s="638"/>
      <c r="F55" s="95"/>
    </row>
    <row r="56" spans="1:8" s="188" customFormat="1">
      <c r="A56" s="638" t="s">
        <v>449</v>
      </c>
      <c r="B56" s="639" t="s">
        <v>450</v>
      </c>
      <c r="C56" s="638"/>
      <c r="D56" s="638"/>
      <c r="E56" s="638"/>
      <c r="F56" s="638"/>
    </row>
    <row r="57" spans="1:8" s="188" customFormat="1">
      <c r="A57" s="577"/>
      <c r="B57" s="1377" t="s">
        <v>173</v>
      </c>
      <c r="C57" s="1379" t="s">
        <v>451</v>
      </c>
      <c r="D57" s="1380"/>
      <c r="E57" s="1381"/>
      <c r="F57" s="1377" t="s">
        <v>433</v>
      </c>
    </row>
    <row r="58" spans="1:8" s="188" customFormat="1">
      <c r="A58" s="577"/>
      <c r="B58" s="1378"/>
      <c r="C58" s="1385"/>
      <c r="D58" s="1386"/>
      <c r="E58" s="1387"/>
      <c r="F58" s="1378"/>
    </row>
    <row r="59" spans="1:8" s="188" customFormat="1">
      <c r="A59" s="638"/>
      <c r="B59" s="647"/>
      <c r="C59" s="1379"/>
      <c r="D59" s="1380"/>
      <c r="E59" s="1381"/>
      <c r="F59" s="436" t="s">
        <v>452</v>
      </c>
      <c r="G59" s="437"/>
    </row>
    <row r="60" spans="1:8" s="188" customFormat="1">
      <c r="A60" s="638"/>
      <c r="B60" s="648" t="s">
        <v>453</v>
      </c>
      <c r="C60" s="1382"/>
      <c r="D60" s="1383"/>
      <c r="E60" s="1384"/>
      <c r="F60" s="438" t="s">
        <v>454</v>
      </c>
    </row>
    <row r="61" spans="1:8" s="188" customFormat="1">
      <c r="A61" s="638"/>
      <c r="B61" s="648"/>
      <c r="C61" s="1382"/>
      <c r="D61" s="1383"/>
      <c r="E61" s="1384"/>
      <c r="F61" s="439" t="s">
        <v>455</v>
      </c>
    </row>
    <row r="62" spans="1:8" s="188" customFormat="1">
      <c r="A62" s="638"/>
      <c r="B62" s="649"/>
      <c r="C62" s="1385"/>
      <c r="D62" s="1386"/>
      <c r="E62" s="1387"/>
      <c r="F62" s="440"/>
    </row>
    <row r="63" spans="1:8">
      <c r="A63" s="638"/>
      <c r="B63" s="640"/>
      <c r="C63" s="654"/>
      <c r="D63" s="654"/>
      <c r="E63" s="654"/>
      <c r="F63" s="640"/>
    </row>
    <row r="64" spans="1:8" customFormat="1" ht="14.25">
      <c r="A64" s="46"/>
      <c r="B64" s="1398" t="s">
        <v>598</v>
      </c>
      <c r="C64" s="1398"/>
      <c r="D64" s="1398"/>
      <c r="E64" s="1398"/>
      <c r="F64" s="1398"/>
      <c r="H64" s="182"/>
    </row>
    <row r="65" spans="1:6">
      <c r="A65" s="608"/>
      <c r="B65" s="608"/>
      <c r="C65" s="608"/>
      <c r="D65" s="608"/>
      <c r="E65" s="608"/>
      <c r="F65" s="568" t="str">
        <f>様式7!$F$4</f>
        <v>○○○○○○○○○○○ESCO事業</v>
      </c>
    </row>
  </sheetData>
  <mergeCells count="30">
    <mergeCell ref="B64:F64"/>
    <mergeCell ref="F31:F32"/>
    <mergeCell ref="B5:B6"/>
    <mergeCell ref="C5:F6"/>
    <mergeCell ref="B24:B25"/>
    <mergeCell ref="C24:E25"/>
    <mergeCell ref="F24:F25"/>
    <mergeCell ref="B26:B28"/>
    <mergeCell ref="C26:E28"/>
    <mergeCell ref="B31:B32"/>
    <mergeCell ref="C31:C32"/>
    <mergeCell ref="D31:E32"/>
    <mergeCell ref="F26:F28"/>
    <mergeCell ref="B57:B58"/>
    <mergeCell ref="C57:E58"/>
    <mergeCell ref="D33:E33"/>
    <mergeCell ref="C36:E36"/>
    <mergeCell ref="C37:E37"/>
    <mergeCell ref="C38:E40"/>
    <mergeCell ref="C41:E43"/>
    <mergeCell ref="C44:E46"/>
    <mergeCell ref="B38:B40"/>
    <mergeCell ref="B41:B43"/>
    <mergeCell ref="F57:F58"/>
    <mergeCell ref="C59:E62"/>
    <mergeCell ref="C49:C50"/>
    <mergeCell ref="D49:D50"/>
    <mergeCell ref="C51:C52"/>
    <mergeCell ref="D51:D52"/>
    <mergeCell ref="E51:E52"/>
  </mergeCells>
  <phoneticPr fontId="3"/>
  <pageMargins left="0.78740157480314965" right="0" top="0.51" bottom="0" header="0.51181102362204722" footer="0.51181102362204722"/>
  <pageSetup paperSize="9" scale="81"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topLeftCell="L1" zoomScale="55" zoomScaleNormal="75" zoomScaleSheetLayoutView="55" zoomScalePageLayoutView="40" workbookViewId="0">
      <selection activeCell="J20" sqref="J20:N20"/>
    </sheetView>
  </sheetViews>
  <sheetFormatPr defaultRowHeight="13.5"/>
  <cols>
    <col min="1" max="1" width="8.75" style="172" customWidth="1"/>
    <col min="2" max="2" width="20.875" style="172" customWidth="1"/>
    <col min="3" max="33" width="9.625" style="172" customWidth="1"/>
    <col min="34" max="40" width="9" style="172"/>
    <col min="41" max="41" width="25" style="172" customWidth="1"/>
    <col min="42" max="42" width="20.875" style="172" customWidth="1"/>
    <col min="43" max="16150" width="9" style="172"/>
    <col min="16151" max="16151" width="9" style="172" customWidth="1"/>
    <col min="16152" max="16384" width="9" style="172"/>
  </cols>
  <sheetData>
    <row r="1" spans="1:51" s="177" customFormat="1" ht="26.25" customHeight="1">
      <c r="A1" s="1423" t="s">
        <v>648</v>
      </c>
      <c r="B1" s="1423"/>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c r="AA1" s="1423"/>
      <c r="AB1" s="1423"/>
      <c r="AC1" s="1423"/>
      <c r="AD1" s="1423"/>
      <c r="AE1" s="1423"/>
      <c r="AH1" s="1424" t="s">
        <v>694</v>
      </c>
      <c r="AI1" s="1425"/>
    </row>
    <row r="2" spans="1:51" ht="24.75" customHeight="1">
      <c r="A2" s="570" t="s">
        <v>180</v>
      </c>
      <c r="B2" s="655"/>
      <c r="C2" s="655"/>
      <c r="D2" s="655"/>
      <c r="E2" s="655"/>
      <c r="F2" s="655"/>
      <c r="G2" s="655"/>
      <c r="H2" s="570"/>
      <c r="I2" s="570"/>
      <c r="J2" s="656"/>
      <c r="K2" s="656"/>
      <c r="L2" s="655"/>
      <c r="M2" s="655"/>
      <c r="N2" s="655"/>
      <c r="O2" s="655"/>
      <c r="P2" s="655"/>
      <c r="Q2" s="655"/>
      <c r="R2" s="655"/>
      <c r="S2" s="657"/>
      <c r="V2" s="659"/>
      <c r="W2" s="868"/>
      <c r="X2" s="321" t="s">
        <v>679</v>
      </c>
      <c r="AG2" s="659"/>
    </row>
    <row r="3" spans="1:51" ht="23.25" customHeight="1" thickBot="1">
      <c r="A3" s="300" t="s">
        <v>181</v>
      </c>
      <c r="B3" s="300"/>
      <c r="C3" s="300"/>
      <c r="D3" s="300"/>
      <c r="E3" s="300"/>
      <c r="F3" s="300"/>
      <c r="G3" s="660"/>
      <c r="H3" s="660"/>
      <c r="I3" s="668"/>
      <c r="J3" s="668"/>
      <c r="K3" s="668"/>
      <c r="L3" s="668"/>
      <c r="M3" s="668"/>
      <c r="N3" s="668"/>
      <c r="O3" s="668"/>
      <c r="P3" s="668"/>
      <c r="Q3" s="668"/>
      <c r="R3" s="668"/>
      <c r="S3" s="668"/>
      <c r="T3" s="668"/>
      <c r="U3" s="300" t="s">
        <v>630</v>
      </c>
      <c r="V3" s="668"/>
      <c r="W3" s="668"/>
      <c r="X3" s="668"/>
      <c r="Y3" s="668"/>
      <c r="Z3" s="668"/>
      <c r="AA3" s="668"/>
      <c r="AB3" s="668"/>
      <c r="AG3" s="659"/>
      <c r="AH3" s="659"/>
      <c r="AI3" s="659"/>
      <c r="AJ3" s="659"/>
      <c r="AN3" s="659"/>
      <c r="AO3" s="659"/>
      <c r="AP3" s="659"/>
      <c r="AQ3" s="659"/>
      <c r="AR3" s="659"/>
    </row>
    <row r="4" spans="1:51" ht="22.5" customHeight="1" thickBot="1">
      <c r="A4" s="1426" t="s">
        <v>182</v>
      </c>
      <c r="B4" s="1427"/>
      <c r="C4" s="1427"/>
      <c r="D4" s="1428"/>
      <c r="E4" s="1432" t="s">
        <v>183</v>
      </c>
      <c r="F4" s="1433"/>
      <c r="G4" s="1432" t="s">
        <v>184</v>
      </c>
      <c r="H4" s="1433"/>
      <c r="I4" s="1436" t="s">
        <v>639</v>
      </c>
      <c r="J4" s="1438" t="s">
        <v>185</v>
      </c>
      <c r="K4" s="1417" t="s">
        <v>749</v>
      </c>
      <c r="L4" s="1418"/>
      <c r="M4" s="1436" t="s">
        <v>411</v>
      </c>
      <c r="N4" s="1432" t="s">
        <v>684</v>
      </c>
      <c r="O4" s="1433"/>
      <c r="P4" s="1415" t="s">
        <v>638</v>
      </c>
      <c r="Q4" s="1417" t="s">
        <v>691</v>
      </c>
      <c r="R4" s="1418"/>
      <c r="S4" s="1421" t="s">
        <v>629</v>
      </c>
      <c r="T4" s="816"/>
      <c r="U4" s="1440" t="s">
        <v>299</v>
      </c>
      <c r="V4" s="1441"/>
      <c r="W4" s="1442" t="s">
        <v>518</v>
      </c>
      <c r="X4" s="1441"/>
      <c r="Y4" s="1442" t="s">
        <v>765</v>
      </c>
      <c r="Z4" s="1443"/>
      <c r="AA4" s="1444"/>
      <c r="AB4" s="816"/>
      <c r="AC4" s="659"/>
      <c r="AE4" s="668"/>
    </row>
    <row r="5" spans="1:51" ht="21.75" customHeight="1" thickTop="1">
      <c r="A5" s="1429"/>
      <c r="B5" s="1430"/>
      <c r="C5" s="1430"/>
      <c r="D5" s="1431"/>
      <c r="E5" s="1434"/>
      <c r="F5" s="1435"/>
      <c r="G5" s="1434"/>
      <c r="H5" s="1435"/>
      <c r="I5" s="1437"/>
      <c r="J5" s="1439"/>
      <c r="K5" s="1419"/>
      <c r="L5" s="1420"/>
      <c r="M5" s="1437"/>
      <c r="N5" s="1434"/>
      <c r="O5" s="1435"/>
      <c r="P5" s="1416"/>
      <c r="Q5" s="1419"/>
      <c r="R5" s="1420"/>
      <c r="S5" s="1422"/>
      <c r="T5" s="816"/>
      <c r="U5" s="689" t="s">
        <v>631</v>
      </c>
      <c r="V5" s="690"/>
      <c r="W5" s="883"/>
      <c r="X5" s="700" t="s">
        <v>300</v>
      </c>
      <c r="Y5" s="884"/>
      <c r="Z5" s="828" t="s">
        <v>766</v>
      </c>
      <c r="AA5" s="829"/>
      <c r="AB5" s="816"/>
      <c r="AC5" s="659"/>
      <c r="AE5" s="668"/>
    </row>
    <row r="6" spans="1:51" ht="24" customHeight="1" thickBot="1">
      <c r="A6" s="661" t="s">
        <v>186</v>
      </c>
      <c r="B6" s="1409" t="s">
        <v>187</v>
      </c>
      <c r="C6" s="1410"/>
      <c r="D6" s="1411"/>
      <c r="E6" s="1412" t="s">
        <v>188</v>
      </c>
      <c r="F6" s="1411"/>
      <c r="G6" s="1413" t="s">
        <v>189</v>
      </c>
      <c r="H6" s="1414"/>
      <c r="I6" s="693" t="s">
        <v>190</v>
      </c>
      <c r="J6" s="693" t="s">
        <v>191</v>
      </c>
      <c r="K6" s="1413" t="s">
        <v>683</v>
      </c>
      <c r="L6" s="1414"/>
      <c r="M6" s="693" t="s">
        <v>191</v>
      </c>
      <c r="N6" s="1413" t="s">
        <v>767</v>
      </c>
      <c r="O6" s="1414"/>
      <c r="P6" s="693" t="s">
        <v>191</v>
      </c>
      <c r="Q6" s="1413" t="s">
        <v>686</v>
      </c>
      <c r="R6" s="1414"/>
      <c r="S6" s="684" t="s">
        <v>191</v>
      </c>
      <c r="T6" s="817"/>
      <c r="U6" s="686" t="s">
        <v>632</v>
      </c>
      <c r="V6" s="687"/>
      <c r="W6" s="885"/>
      <c r="X6" s="701" t="s">
        <v>300</v>
      </c>
      <c r="Y6" s="886"/>
      <c r="Z6" s="834" t="s">
        <v>712</v>
      </c>
      <c r="AA6" s="830"/>
      <c r="AB6" s="817"/>
      <c r="AC6" s="659"/>
      <c r="AE6" s="668"/>
    </row>
    <row r="7" spans="1:51" ht="24" customHeight="1" thickTop="1">
      <c r="A7" s="662">
        <v>1</v>
      </c>
      <c r="B7" s="1462"/>
      <c r="C7" s="1463"/>
      <c r="D7" s="1464"/>
      <c r="E7" s="1465"/>
      <c r="F7" s="1466"/>
      <c r="G7" s="1467" t="str">
        <f>IF(B7=0,"",AF25)</f>
        <v/>
      </c>
      <c r="H7" s="1468"/>
      <c r="I7" s="869" t="str">
        <f t="shared" ref="I7:I16" si="0">IF(B7=0," ",E7/G7)</f>
        <v xml:space="preserve"> </v>
      </c>
      <c r="J7" s="870" t="str">
        <f t="shared" ref="J7:J16" si="1">IF(B7=0," ",G7/$Y$14*100)</f>
        <v xml:space="preserve"> </v>
      </c>
      <c r="K7" s="1469" t="str">
        <f>IF(B7=0,"",AF27)</f>
        <v/>
      </c>
      <c r="L7" s="1470"/>
      <c r="M7" s="871" t="str">
        <f t="shared" ref="M7:M16" si="2">IF(B7=0," ",K7/$Y$15*100)</f>
        <v xml:space="preserve"> </v>
      </c>
      <c r="N7" s="1471" t="str">
        <f>IF(B7=0,"",AF28)</f>
        <v/>
      </c>
      <c r="O7" s="1472"/>
      <c r="P7" s="872" t="str">
        <f>IF(B7=0," ",N7/$Y$16*100)</f>
        <v xml:space="preserve"> </v>
      </c>
      <c r="Q7" s="1473" t="str">
        <f>IF(B7=0,"",AH26-AH28)</f>
        <v/>
      </c>
      <c r="R7" s="1474"/>
      <c r="S7" s="873" t="str">
        <f>IF(B7=0," ",Q7/$Y$17*100)</f>
        <v xml:space="preserve"> </v>
      </c>
      <c r="T7" s="887"/>
      <c r="U7" s="686" t="s">
        <v>633</v>
      </c>
      <c r="V7" s="687"/>
      <c r="W7" s="888"/>
      <c r="X7" s="701" t="s">
        <v>768</v>
      </c>
      <c r="Y7" s="889"/>
      <c r="Z7" s="1449" t="s">
        <v>769</v>
      </c>
      <c r="AA7" s="1450"/>
      <c r="AB7" s="887"/>
      <c r="AC7" s="659"/>
      <c r="AE7" s="668"/>
    </row>
    <row r="8" spans="1:51" ht="24" customHeight="1">
      <c r="A8" s="663">
        <v>2</v>
      </c>
      <c r="B8" s="1451"/>
      <c r="C8" s="1452"/>
      <c r="D8" s="1453"/>
      <c r="E8" s="1454"/>
      <c r="F8" s="1455"/>
      <c r="G8" s="1456" t="str">
        <f>IF(B8=0,"",AF29)</f>
        <v/>
      </c>
      <c r="H8" s="1457"/>
      <c r="I8" s="869" t="str">
        <f t="shared" si="0"/>
        <v xml:space="preserve"> </v>
      </c>
      <c r="J8" s="874" t="str">
        <f t="shared" si="1"/>
        <v xml:space="preserve"> </v>
      </c>
      <c r="K8" s="1458" t="str">
        <f>IF(B8=0,"",AF31)</f>
        <v/>
      </c>
      <c r="L8" s="1459"/>
      <c r="M8" s="874" t="str">
        <f t="shared" si="2"/>
        <v xml:space="preserve"> </v>
      </c>
      <c r="N8" s="1460" t="str">
        <f>IF(B8=0,"",AF32)</f>
        <v/>
      </c>
      <c r="O8" s="1461"/>
      <c r="P8" s="875" t="str">
        <f t="shared" ref="P8:P16" si="3">IF(B8=0," ",N8/$Y$16*100)</f>
        <v xml:space="preserve"> </v>
      </c>
      <c r="Q8" s="1458" t="str">
        <f>IF(B8=0,"",AH30-AH32)</f>
        <v/>
      </c>
      <c r="R8" s="1459"/>
      <c r="S8" s="876" t="str">
        <f>IF(B8=0," ",Q8/$Y$17*100)</f>
        <v xml:space="preserve"> </v>
      </c>
      <c r="T8" s="887"/>
      <c r="U8" s="1445" t="s">
        <v>634</v>
      </c>
      <c r="V8" s="1446"/>
      <c r="W8" s="1447" t="s">
        <v>563</v>
      </c>
      <c r="X8" s="1448"/>
      <c r="Y8" s="890"/>
      <c r="Z8" s="1449" t="s">
        <v>770</v>
      </c>
      <c r="AA8" s="1450"/>
      <c r="AB8" s="887"/>
      <c r="AC8" s="659"/>
      <c r="AE8" s="668"/>
    </row>
    <row r="9" spans="1:51" ht="24" customHeight="1">
      <c r="A9" s="663">
        <v>3</v>
      </c>
      <c r="B9" s="1451"/>
      <c r="C9" s="1452"/>
      <c r="D9" s="1453"/>
      <c r="E9" s="1454"/>
      <c r="F9" s="1455"/>
      <c r="G9" s="1456" t="str">
        <f>IF(B9=0,"",AF33)</f>
        <v/>
      </c>
      <c r="H9" s="1457"/>
      <c r="I9" s="869" t="str">
        <f t="shared" si="0"/>
        <v xml:space="preserve"> </v>
      </c>
      <c r="J9" s="874" t="str">
        <f t="shared" si="1"/>
        <v xml:space="preserve"> </v>
      </c>
      <c r="K9" s="1458" t="str">
        <f>IF(B9=0,"",AF35)</f>
        <v/>
      </c>
      <c r="L9" s="1459"/>
      <c r="M9" s="874" t="str">
        <f t="shared" si="2"/>
        <v xml:space="preserve"> </v>
      </c>
      <c r="N9" s="1460" t="str">
        <f>IF(B9=0,"",AF36)</f>
        <v/>
      </c>
      <c r="O9" s="1461"/>
      <c r="P9" s="875" t="str">
        <f t="shared" si="3"/>
        <v xml:space="preserve"> </v>
      </c>
      <c r="Q9" s="1458" t="str">
        <f>IF(B9=0,"",AH34-AH36)</f>
        <v/>
      </c>
      <c r="R9" s="1459"/>
      <c r="S9" s="876" t="str">
        <f t="shared" ref="S9:S14" si="4">IF(B9=0," ",Q9/$Y$17*100)</f>
        <v xml:space="preserve"> </v>
      </c>
      <c r="T9" s="887"/>
      <c r="U9" s="1445" t="s">
        <v>635</v>
      </c>
      <c r="V9" s="1446"/>
      <c r="W9" s="1447" t="s">
        <v>563</v>
      </c>
      <c r="X9" s="1448"/>
      <c r="Y9" s="890"/>
      <c r="Z9" s="1449" t="s">
        <v>770</v>
      </c>
      <c r="AA9" s="1450"/>
      <c r="AB9" s="887"/>
      <c r="AC9" s="659"/>
      <c r="AE9" s="668"/>
    </row>
    <row r="10" spans="1:51" ht="24" customHeight="1">
      <c r="A10" s="664">
        <v>4</v>
      </c>
      <c r="B10" s="1451"/>
      <c r="C10" s="1452"/>
      <c r="D10" s="1453"/>
      <c r="E10" s="1454"/>
      <c r="F10" s="1455"/>
      <c r="G10" s="1456" t="str">
        <f>IF(B10=0,"",AF37)</f>
        <v/>
      </c>
      <c r="H10" s="1457"/>
      <c r="I10" s="869" t="str">
        <f t="shared" si="0"/>
        <v xml:space="preserve"> </v>
      </c>
      <c r="J10" s="874" t="str">
        <f t="shared" si="1"/>
        <v xml:space="preserve"> </v>
      </c>
      <c r="K10" s="1458" t="str">
        <f>IF(B10=0,"",AF39)</f>
        <v/>
      </c>
      <c r="L10" s="1459"/>
      <c r="M10" s="874" t="str">
        <f t="shared" si="2"/>
        <v xml:space="preserve"> </v>
      </c>
      <c r="N10" s="1460" t="str">
        <f>IF(B10=0,"",AF40)</f>
        <v/>
      </c>
      <c r="O10" s="1461"/>
      <c r="P10" s="875" t="str">
        <f t="shared" si="3"/>
        <v xml:space="preserve"> </v>
      </c>
      <c r="Q10" s="1458" t="str">
        <f>IF(B10=0,"",AH38-AH40)</f>
        <v/>
      </c>
      <c r="R10" s="1459"/>
      <c r="S10" s="876" t="str">
        <f t="shared" si="4"/>
        <v xml:space="preserve"> </v>
      </c>
      <c r="T10" s="887"/>
      <c r="U10" s="1445" t="s">
        <v>636</v>
      </c>
      <c r="V10" s="1446"/>
      <c r="W10" s="891"/>
      <c r="X10" s="701" t="s">
        <v>645</v>
      </c>
      <c r="Y10" s="889"/>
      <c r="Z10" s="1449" t="s">
        <v>771</v>
      </c>
      <c r="AA10" s="1450"/>
      <c r="AB10" s="887"/>
      <c r="AC10" s="659"/>
      <c r="AE10" s="668"/>
    </row>
    <row r="11" spans="1:51" ht="24" customHeight="1" thickBot="1">
      <c r="A11" s="663">
        <v>5</v>
      </c>
      <c r="B11" s="1451"/>
      <c r="C11" s="1452"/>
      <c r="D11" s="1453"/>
      <c r="E11" s="1454"/>
      <c r="F11" s="1455"/>
      <c r="G11" s="1456" t="str">
        <f>IF(B11=0,"",AF41)</f>
        <v/>
      </c>
      <c r="H11" s="1457"/>
      <c r="I11" s="869" t="str">
        <f t="shared" si="0"/>
        <v xml:space="preserve"> </v>
      </c>
      <c r="J11" s="874" t="str">
        <f t="shared" si="1"/>
        <v xml:space="preserve"> </v>
      </c>
      <c r="K11" s="1458" t="str">
        <f>IF(B11=0,"",AF43)</f>
        <v/>
      </c>
      <c r="L11" s="1459"/>
      <c r="M11" s="874" t="str">
        <f t="shared" si="2"/>
        <v xml:space="preserve"> </v>
      </c>
      <c r="N11" s="1460" t="str">
        <f>IF(B11=0,"",AF44)</f>
        <v/>
      </c>
      <c r="O11" s="1461"/>
      <c r="P11" s="875" t="str">
        <f t="shared" si="3"/>
        <v xml:space="preserve"> </v>
      </c>
      <c r="Q11" s="1458" t="str">
        <f>IF(B11=0,"",AH42-AH44)</f>
        <v/>
      </c>
      <c r="R11" s="1459"/>
      <c r="S11" s="876" t="str">
        <f t="shared" si="4"/>
        <v xml:space="preserve"> </v>
      </c>
      <c r="T11" s="887"/>
      <c r="U11" s="1475" t="s">
        <v>637</v>
      </c>
      <c r="V11" s="1476"/>
      <c r="W11" s="892"/>
      <c r="X11" s="702" t="s">
        <v>645</v>
      </c>
      <c r="Y11" s="893"/>
      <c r="Z11" s="1477" t="s">
        <v>771</v>
      </c>
      <c r="AA11" s="1478"/>
      <c r="AB11" s="887"/>
      <c r="AE11" s="668"/>
      <c r="AG11" s="655"/>
      <c r="AH11" s="655"/>
      <c r="AI11" s="655"/>
      <c r="AJ11" s="655"/>
      <c r="AL11" s="659"/>
      <c r="AM11" s="659"/>
      <c r="AN11" s="655"/>
      <c r="AO11" s="655"/>
      <c r="AP11" s="655"/>
      <c r="AQ11" s="655"/>
      <c r="AR11" s="655"/>
      <c r="AT11" s="659"/>
      <c r="AU11" s="659"/>
      <c r="AV11" s="659"/>
    </row>
    <row r="12" spans="1:51" ht="24" customHeight="1">
      <c r="A12" s="663">
        <v>6</v>
      </c>
      <c r="B12" s="1451"/>
      <c r="C12" s="1452"/>
      <c r="D12" s="1453"/>
      <c r="E12" s="1454"/>
      <c r="F12" s="1455"/>
      <c r="G12" s="1456" t="str">
        <f>IF(B12=0,"",AF45)</f>
        <v/>
      </c>
      <c r="H12" s="1457"/>
      <c r="I12" s="869" t="str">
        <f t="shared" si="0"/>
        <v xml:space="preserve"> </v>
      </c>
      <c r="J12" s="874" t="str">
        <f t="shared" si="1"/>
        <v xml:space="preserve"> </v>
      </c>
      <c r="K12" s="1458" t="str">
        <f>IF(B12=0,"",AF47)</f>
        <v/>
      </c>
      <c r="L12" s="1459"/>
      <c r="M12" s="874" t="str">
        <f t="shared" si="2"/>
        <v xml:space="preserve"> </v>
      </c>
      <c r="N12" s="1460" t="str">
        <f>IF(B12=0,"",AF48)</f>
        <v/>
      </c>
      <c r="O12" s="1461"/>
      <c r="P12" s="875" t="str">
        <f t="shared" si="3"/>
        <v xml:space="preserve"> </v>
      </c>
      <c r="Q12" s="1458" t="str">
        <f>IF(B12=0,"",AH46-AH48)</f>
        <v/>
      </c>
      <c r="R12" s="1459"/>
      <c r="S12" s="876" t="str">
        <f t="shared" si="4"/>
        <v xml:space="preserve"> </v>
      </c>
      <c r="T12" s="887"/>
      <c r="U12" s="887"/>
      <c r="V12" s="887"/>
      <c r="W12" s="887"/>
      <c r="X12" s="887"/>
      <c r="Y12" s="887"/>
      <c r="Z12" s="887"/>
      <c r="AA12" s="887"/>
      <c r="AB12" s="887"/>
      <c r="AC12" s="655"/>
      <c r="AD12" s="655"/>
      <c r="AE12" s="655"/>
      <c r="AF12" s="655"/>
      <c r="AK12" s="659"/>
      <c r="AL12" s="659"/>
      <c r="AM12" s="659"/>
      <c r="AS12" s="659"/>
      <c r="AT12" s="659"/>
      <c r="AU12" s="659"/>
      <c r="AV12" s="659"/>
    </row>
    <row r="13" spans="1:51" ht="24" customHeight="1" thickBot="1">
      <c r="A13" s="663">
        <v>7</v>
      </c>
      <c r="B13" s="1451"/>
      <c r="C13" s="1452"/>
      <c r="D13" s="1453"/>
      <c r="E13" s="1454"/>
      <c r="F13" s="1455"/>
      <c r="G13" s="1456" t="str">
        <f>IF(B13=0,"",AF49)</f>
        <v/>
      </c>
      <c r="H13" s="1457"/>
      <c r="I13" s="869" t="str">
        <f t="shared" si="0"/>
        <v xml:space="preserve"> </v>
      </c>
      <c r="J13" s="874" t="str">
        <f t="shared" si="1"/>
        <v xml:space="preserve"> </v>
      </c>
      <c r="K13" s="1458" t="str">
        <f>IF(B13=0,"",AF51)</f>
        <v/>
      </c>
      <c r="L13" s="1459"/>
      <c r="M13" s="874" t="str">
        <f t="shared" si="2"/>
        <v xml:space="preserve"> </v>
      </c>
      <c r="N13" s="1460" t="str">
        <f>IF(B13=0,"",AF52)</f>
        <v/>
      </c>
      <c r="O13" s="1461"/>
      <c r="P13" s="875" t="str">
        <f t="shared" si="3"/>
        <v xml:space="preserve"> </v>
      </c>
      <c r="Q13" s="1458" t="str">
        <f>IF(B13=0,"",AH50-AH52)</f>
        <v/>
      </c>
      <c r="R13" s="1459"/>
      <c r="S13" s="876" t="str">
        <f t="shared" si="4"/>
        <v xml:space="preserve"> </v>
      </c>
      <c r="T13" s="887"/>
      <c r="U13" s="667" t="s">
        <v>687</v>
      </c>
      <c r="V13" s="655"/>
      <c r="W13" s="655"/>
      <c r="X13" s="655"/>
      <c r="Y13" s="655"/>
      <c r="Z13" s="655"/>
      <c r="AA13" s="655"/>
      <c r="AB13" s="655"/>
      <c r="AT13" s="659"/>
      <c r="AU13" s="659"/>
      <c r="AV13" s="659"/>
      <c r="AW13" s="659"/>
    </row>
    <row r="14" spans="1:51" ht="24" customHeight="1">
      <c r="A14" s="663">
        <v>8</v>
      </c>
      <c r="B14" s="1451"/>
      <c r="C14" s="1452"/>
      <c r="D14" s="1453"/>
      <c r="E14" s="1454"/>
      <c r="F14" s="1455"/>
      <c r="G14" s="1456" t="str">
        <f>IF(B14=0,"",AF53)</f>
        <v/>
      </c>
      <c r="H14" s="1457"/>
      <c r="I14" s="869" t="str">
        <f t="shared" si="0"/>
        <v xml:space="preserve"> </v>
      </c>
      <c r="J14" s="874" t="str">
        <f t="shared" si="1"/>
        <v xml:space="preserve"> </v>
      </c>
      <c r="K14" s="1458" t="str">
        <f>IF(B14=0,"",AF55)</f>
        <v/>
      </c>
      <c r="L14" s="1459"/>
      <c r="M14" s="874" t="str">
        <f t="shared" si="2"/>
        <v xml:space="preserve"> </v>
      </c>
      <c r="N14" s="1460" t="str">
        <f>IF(B14=0,"",AF56)</f>
        <v/>
      </c>
      <c r="O14" s="1461"/>
      <c r="P14" s="875" t="str">
        <f t="shared" si="3"/>
        <v xml:space="preserve"> </v>
      </c>
      <c r="Q14" s="1458" t="str">
        <f>IF(B14=0,"",AH54-AH56)</f>
        <v/>
      </c>
      <c r="R14" s="1459"/>
      <c r="S14" s="876" t="str">
        <f t="shared" si="4"/>
        <v xml:space="preserve"> </v>
      </c>
      <c r="T14" s="887"/>
      <c r="U14" s="1509" t="s">
        <v>642</v>
      </c>
      <c r="V14" s="1510"/>
      <c r="W14" s="1510"/>
      <c r="X14" s="1511"/>
      <c r="Y14" s="1512"/>
      <c r="Z14" s="1513"/>
      <c r="AA14" s="655"/>
      <c r="AB14" s="655"/>
      <c r="AT14" s="659"/>
      <c r="AU14" s="659"/>
      <c r="AV14" s="659"/>
      <c r="AW14" s="659"/>
    </row>
    <row r="15" spans="1:51" ht="24" customHeight="1">
      <c r="A15" s="666">
        <v>9</v>
      </c>
      <c r="B15" s="1451"/>
      <c r="C15" s="1452"/>
      <c r="D15" s="1453"/>
      <c r="E15" s="1454"/>
      <c r="F15" s="1455"/>
      <c r="G15" s="1456" t="str">
        <f>IF(B15=0,"",AF57)</f>
        <v/>
      </c>
      <c r="H15" s="1457"/>
      <c r="I15" s="869" t="str">
        <f t="shared" si="0"/>
        <v xml:space="preserve"> </v>
      </c>
      <c r="J15" s="874" t="str">
        <f t="shared" si="1"/>
        <v xml:space="preserve"> </v>
      </c>
      <c r="K15" s="1458" t="str">
        <f>IF(B15=0,"",AF59)</f>
        <v/>
      </c>
      <c r="L15" s="1459"/>
      <c r="M15" s="874" t="str">
        <f t="shared" si="2"/>
        <v xml:space="preserve"> </v>
      </c>
      <c r="N15" s="1460" t="str">
        <f>IF(B15=0,"",AF60)</f>
        <v/>
      </c>
      <c r="O15" s="1461"/>
      <c r="P15" s="875" t="str">
        <f t="shared" si="3"/>
        <v xml:space="preserve"> </v>
      </c>
      <c r="Q15" s="1458" t="str">
        <f>IF(B15=0,"",AH58-AH60)</f>
        <v/>
      </c>
      <c r="R15" s="1459"/>
      <c r="S15" s="876" t="str">
        <f>IF(B15=0," ",Q15/$Y$17*100)</f>
        <v xml:space="preserve"> </v>
      </c>
      <c r="T15" s="887"/>
      <c r="U15" s="1514" t="s">
        <v>643</v>
      </c>
      <c r="V15" s="1515"/>
      <c r="W15" s="1515"/>
      <c r="X15" s="1516"/>
      <c r="Y15" s="1482"/>
      <c r="Z15" s="1483"/>
      <c r="AA15" s="655"/>
      <c r="AB15" s="655"/>
      <c r="AR15" s="815"/>
      <c r="AT15" s="659"/>
      <c r="AU15" s="659"/>
      <c r="AV15" s="659"/>
      <c r="AW15" s="659"/>
    </row>
    <row r="16" spans="1:51" ht="24" customHeight="1" thickBot="1">
      <c r="A16" s="663">
        <v>10</v>
      </c>
      <c r="B16" s="1498"/>
      <c r="C16" s="1499"/>
      <c r="D16" s="1500"/>
      <c r="E16" s="1501"/>
      <c r="F16" s="1502"/>
      <c r="G16" s="1503" t="str">
        <f>IF(B16=0,"",AF61)</f>
        <v/>
      </c>
      <c r="H16" s="1504"/>
      <c r="I16" s="869" t="str">
        <f t="shared" si="0"/>
        <v xml:space="preserve"> </v>
      </c>
      <c r="J16" s="877" t="str">
        <f t="shared" si="1"/>
        <v xml:space="preserve"> </v>
      </c>
      <c r="K16" s="1458" t="str">
        <f>IF(B16=0,"",AF63)</f>
        <v/>
      </c>
      <c r="L16" s="1459"/>
      <c r="M16" s="878" t="str">
        <f t="shared" si="2"/>
        <v xml:space="preserve"> </v>
      </c>
      <c r="N16" s="1505" t="str">
        <f>IF(B16=0,"",AF64)</f>
        <v/>
      </c>
      <c r="O16" s="1506"/>
      <c r="P16" s="879" t="str">
        <f t="shared" si="3"/>
        <v xml:space="preserve"> </v>
      </c>
      <c r="Q16" s="1507" t="str">
        <f>IF(B16=0,"",AH62-AH64)</f>
        <v/>
      </c>
      <c r="R16" s="1508"/>
      <c r="S16" s="876" t="str">
        <f>IF(B16=0," ",Q16/$Y$17*100)</f>
        <v xml:space="preserve"> </v>
      </c>
      <c r="T16" s="887"/>
      <c r="U16" s="1479" t="s">
        <v>772</v>
      </c>
      <c r="V16" s="1480"/>
      <c r="W16" s="1480"/>
      <c r="X16" s="1481"/>
      <c r="Y16" s="1482"/>
      <c r="Z16" s="1483"/>
      <c r="AA16" s="655"/>
      <c r="AB16" s="655"/>
      <c r="AC16" s="655"/>
      <c r="AD16" s="655"/>
      <c r="AE16" s="655"/>
      <c r="AF16" s="683"/>
      <c r="AV16" s="659"/>
      <c r="AW16" s="659"/>
      <c r="AX16" s="659"/>
      <c r="AY16" s="659"/>
    </row>
    <row r="17" spans="1:57" ht="24" customHeight="1" thickTop="1" thickBot="1">
      <c r="A17" s="1484" t="s">
        <v>24</v>
      </c>
      <c r="B17" s="1485"/>
      <c r="C17" s="1485"/>
      <c r="D17" s="1486"/>
      <c r="E17" s="1487">
        <f>SUM(E7:F16)</f>
        <v>0</v>
      </c>
      <c r="F17" s="1488"/>
      <c r="G17" s="1487">
        <f>SUM(G7:H16)</f>
        <v>0</v>
      </c>
      <c r="H17" s="1488"/>
      <c r="I17" s="864" t="e">
        <f>E17/G17</f>
        <v>#DIV/0!</v>
      </c>
      <c r="J17" s="865" t="e">
        <f>G17/Y14*100</f>
        <v>#DIV/0!</v>
      </c>
      <c r="K17" s="1489">
        <f>SUM(K7:L16)</f>
        <v>0</v>
      </c>
      <c r="L17" s="1490"/>
      <c r="M17" s="865" t="e">
        <f>AF67/Y15*100</f>
        <v>#DIV/0!</v>
      </c>
      <c r="N17" s="1491">
        <f>SUM(N7:O16)</f>
        <v>0</v>
      </c>
      <c r="O17" s="1492"/>
      <c r="P17" s="866" t="e">
        <f>N17/Y16*100</f>
        <v>#DIV/0!</v>
      </c>
      <c r="Q17" s="1489">
        <f>SUM(Q7:R16)</f>
        <v>0</v>
      </c>
      <c r="R17" s="1490"/>
      <c r="S17" s="867" t="e">
        <f>Q17/Y17*100</f>
        <v>#DIV/0!</v>
      </c>
      <c r="T17" s="887"/>
      <c r="U17" s="1493" t="s">
        <v>692</v>
      </c>
      <c r="V17" s="1494"/>
      <c r="W17" s="1494"/>
      <c r="X17" s="1495"/>
      <c r="Y17" s="1496"/>
      <c r="Z17" s="1497"/>
      <c r="AA17" s="655"/>
      <c r="AB17" s="655"/>
      <c r="AC17" s="655"/>
      <c r="AD17" s="655"/>
      <c r="AE17" s="655"/>
      <c r="AF17" s="683"/>
      <c r="AV17" s="659"/>
      <c r="AW17" s="659"/>
      <c r="AX17" s="659"/>
      <c r="AY17" s="659"/>
    </row>
    <row r="18" spans="1:57" ht="23.25" customHeight="1">
      <c r="A18" s="818" t="s">
        <v>709</v>
      </c>
      <c r="B18" s="668"/>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55"/>
      <c r="AT18" s="665"/>
    </row>
    <row r="19" spans="1:57" ht="23.25" customHeight="1" thickBot="1">
      <c r="A19" s="818" t="s">
        <v>710</v>
      </c>
      <c r="B19" s="668"/>
      <c r="C19" s="668"/>
      <c r="D19" s="668"/>
      <c r="E19" s="668"/>
      <c r="F19" s="668"/>
      <c r="G19" s="668"/>
      <c r="H19" s="668"/>
      <c r="I19" s="668"/>
      <c r="J19" s="668"/>
      <c r="K19" s="668"/>
      <c r="L19" s="668"/>
      <c r="M19" s="668"/>
      <c r="N19" s="668"/>
      <c r="O19" s="668"/>
      <c r="P19" s="668"/>
      <c r="Q19" s="668"/>
      <c r="R19" s="668"/>
      <c r="S19" s="668"/>
      <c r="T19" s="668"/>
      <c r="U19" s="703" t="s">
        <v>646</v>
      </c>
      <c r="X19" s="668"/>
      <c r="Y19" s="668"/>
      <c r="Z19" s="668"/>
      <c r="AA19" s="655"/>
      <c r="AT19" s="665"/>
    </row>
    <row r="20" spans="1:57" ht="23.25" customHeight="1" thickBot="1">
      <c r="A20" s="681"/>
      <c r="B20" s="668"/>
      <c r="C20" s="668"/>
      <c r="D20" s="668"/>
      <c r="E20" s="668"/>
      <c r="F20" s="668"/>
      <c r="G20" s="668"/>
      <c r="H20" s="668"/>
      <c r="I20" s="668"/>
      <c r="J20" s="668"/>
      <c r="K20" s="668"/>
      <c r="L20" s="668"/>
      <c r="M20" s="668"/>
      <c r="N20" s="668"/>
      <c r="O20" s="668"/>
      <c r="P20" s="668"/>
      <c r="Q20" s="668"/>
      <c r="R20" s="668"/>
      <c r="S20" s="668"/>
      <c r="T20" s="668"/>
      <c r="U20" s="1531" t="s">
        <v>647</v>
      </c>
      <c r="V20" s="1532"/>
      <c r="W20" s="1532"/>
      <c r="X20" s="1532"/>
      <c r="Y20" s="1533"/>
      <c r="Z20" s="1534"/>
      <c r="AA20" s="655"/>
      <c r="AT20" s="665"/>
    </row>
    <row r="21" spans="1:57" ht="23.25" customHeight="1">
      <c r="A21" s="300"/>
      <c r="B21" s="668"/>
      <c r="C21" s="668"/>
      <c r="D21" s="668"/>
      <c r="E21" s="668"/>
      <c r="F21" s="668"/>
      <c r="G21" s="668"/>
      <c r="H21" s="668"/>
      <c r="I21" s="668"/>
      <c r="J21" s="668"/>
      <c r="K21" s="668"/>
      <c r="L21" s="668"/>
      <c r="M21" s="668"/>
      <c r="N21" s="668"/>
      <c r="O21" s="668"/>
      <c r="P21" s="668"/>
      <c r="Q21" s="668"/>
      <c r="R21" s="668"/>
      <c r="S21" s="668"/>
      <c r="T21" s="668"/>
      <c r="U21" s="683" t="s">
        <v>688</v>
      </c>
      <c r="V21" s="683"/>
      <c r="AA21" s="659"/>
      <c r="AB21" s="659"/>
      <c r="AL21" s="665"/>
    </row>
    <row r="22" spans="1:57" ht="27" customHeight="1" thickBot="1">
      <c r="A22" s="667" t="s">
        <v>192</v>
      </c>
      <c r="B22" s="667"/>
      <c r="C22" s="667"/>
      <c r="D22" s="667"/>
      <c r="E22" s="667"/>
      <c r="F22" s="667"/>
      <c r="G22" s="667"/>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59"/>
      <c r="AI22" s="659"/>
      <c r="AJ22" s="659"/>
      <c r="AK22" s="659"/>
      <c r="AL22" s="659"/>
      <c r="AM22" s="659"/>
      <c r="AN22" s="667" t="s">
        <v>753</v>
      </c>
      <c r="AO22" s="667"/>
      <c r="AP22" s="667"/>
      <c r="AQ22" s="667"/>
      <c r="AR22" s="667"/>
      <c r="AS22" s="667"/>
      <c r="AT22" s="667"/>
      <c r="AU22" s="667"/>
      <c r="AV22" s="668"/>
      <c r="AW22" s="668"/>
      <c r="AX22" s="668"/>
      <c r="AY22" s="668"/>
      <c r="AZ22" s="668"/>
      <c r="BA22" s="668"/>
      <c r="BB22" s="668"/>
      <c r="BC22" s="668"/>
      <c r="BD22" s="668"/>
      <c r="BE22" s="668"/>
    </row>
    <row r="23" spans="1:57" s="442" customFormat="1" ht="14.25" customHeight="1">
      <c r="A23" s="1535" t="s">
        <v>193</v>
      </c>
      <c r="B23" s="1537" t="s">
        <v>194</v>
      </c>
      <c r="C23" s="1538"/>
      <c r="D23" s="1541" t="s">
        <v>195</v>
      </c>
      <c r="E23" s="1542"/>
      <c r="F23" s="1542"/>
      <c r="G23" s="1542"/>
      <c r="H23" s="1542"/>
      <c r="I23" s="1542"/>
      <c r="J23" s="1542"/>
      <c r="K23" s="1542"/>
      <c r="L23" s="1542"/>
      <c r="M23" s="1542"/>
      <c r="N23" s="1542"/>
      <c r="O23" s="1542"/>
      <c r="P23" s="1542"/>
      <c r="Q23" s="1543"/>
      <c r="R23" s="1544" t="s">
        <v>196</v>
      </c>
      <c r="S23" s="1545"/>
      <c r="T23" s="1545"/>
      <c r="U23" s="1545"/>
      <c r="V23" s="1545"/>
      <c r="W23" s="1545"/>
      <c r="X23" s="1545"/>
      <c r="Y23" s="1545"/>
      <c r="Z23" s="1545"/>
      <c r="AA23" s="1545"/>
      <c r="AB23" s="1545"/>
      <c r="AC23" s="1545"/>
      <c r="AD23" s="1545"/>
      <c r="AE23" s="1546"/>
      <c r="AF23" s="1517" t="s">
        <v>197</v>
      </c>
      <c r="AG23" s="1518"/>
      <c r="AH23" s="1521" t="s">
        <v>693</v>
      </c>
      <c r="AI23" s="1522"/>
      <c r="AN23" s="1535" t="s">
        <v>193</v>
      </c>
      <c r="AO23" s="1063" t="s">
        <v>755</v>
      </c>
      <c r="AP23" s="1537" t="s">
        <v>194</v>
      </c>
      <c r="AQ23" s="1538"/>
      <c r="AR23" s="1541" t="s">
        <v>754</v>
      </c>
      <c r="AS23" s="1542"/>
      <c r="AT23" s="1542"/>
      <c r="AU23" s="1542"/>
      <c r="AV23" s="1542"/>
      <c r="AW23" s="1542"/>
      <c r="AX23" s="1542"/>
      <c r="AY23" s="1542"/>
      <c r="AZ23" s="1542"/>
      <c r="BA23" s="1542"/>
      <c r="BB23" s="1542"/>
      <c r="BC23" s="1542"/>
      <c r="BD23" s="1542"/>
      <c r="BE23" s="1659"/>
    </row>
    <row r="24" spans="1:57" s="442" customFormat="1" ht="15.75" customHeight="1" thickBot="1">
      <c r="A24" s="1536"/>
      <c r="B24" s="1539"/>
      <c r="C24" s="1540"/>
      <c r="D24" s="1525" t="s">
        <v>626</v>
      </c>
      <c r="E24" s="1526"/>
      <c r="F24" s="1527" t="s">
        <v>627</v>
      </c>
      <c r="G24" s="1528"/>
      <c r="H24" s="1529" t="s">
        <v>198</v>
      </c>
      <c r="I24" s="1529"/>
      <c r="J24" s="1529" t="s">
        <v>640</v>
      </c>
      <c r="K24" s="1529"/>
      <c r="L24" s="1529" t="s">
        <v>641</v>
      </c>
      <c r="M24" s="1529"/>
      <c r="N24" s="1529" t="s">
        <v>199</v>
      </c>
      <c r="O24" s="1529"/>
      <c r="P24" s="1529" t="s">
        <v>24</v>
      </c>
      <c r="Q24" s="1530"/>
      <c r="R24" s="1525" t="s">
        <v>626</v>
      </c>
      <c r="S24" s="1526"/>
      <c r="T24" s="1527" t="s">
        <v>627</v>
      </c>
      <c r="U24" s="1528"/>
      <c r="V24" s="1529" t="s">
        <v>198</v>
      </c>
      <c r="W24" s="1529"/>
      <c r="X24" s="1527" t="s">
        <v>640</v>
      </c>
      <c r="Y24" s="1528"/>
      <c r="Z24" s="1527" t="s">
        <v>641</v>
      </c>
      <c r="AA24" s="1528"/>
      <c r="AB24" s="1529" t="s">
        <v>199</v>
      </c>
      <c r="AC24" s="1529"/>
      <c r="AD24" s="1529" t="s">
        <v>24</v>
      </c>
      <c r="AE24" s="1527"/>
      <c r="AF24" s="1519"/>
      <c r="AG24" s="1520"/>
      <c r="AH24" s="1523"/>
      <c r="AI24" s="1524"/>
      <c r="AN24" s="1536"/>
      <c r="AO24" s="1064"/>
      <c r="AP24" s="1539"/>
      <c r="AQ24" s="1540"/>
      <c r="AR24" s="1525" t="s">
        <v>626</v>
      </c>
      <c r="AS24" s="1526"/>
      <c r="AT24" s="1527" t="s">
        <v>627</v>
      </c>
      <c r="AU24" s="1528"/>
      <c r="AV24" s="1529" t="s">
        <v>198</v>
      </c>
      <c r="AW24" s="1529"/>
      <c r="AX24" s="1529" t="s">
        <v>640</v>
      </c>
      <c r="AY24" s="1529"/>
      <c r="AZ24" s="1529" t="s">
        <v>641</v>
      </c>
      <c r="BA24" s="1529"/>
      <c r="BB24" s="1529" t="s">
        <v>199</v>
      </c>
      <c r="BC24" s="1529"/>
      <c r="BD24" s="1529" t="s">
        <v>24</v>
      </c>
      <c r="BE24" s="1660"/>
    </row>
    <row r="25" spans="1:57" s="177" customFormat="1" ht="21.95" customHeight="1" thickTop="1">
      <c r="A25" s="1611">
        <v>1</v>
      </c>
      <c r="B25" s="1552" t="s">
        <v>681</v>
      </c>
      <c r="C25" s="1553"/>
      <c r="D25" s="1554"/>
      <c r="E25" s="1555"/>
      <c r="F25" s="1556"/>
      <c r="G25" s="1557"/>
      <c r="H25" s="1558"/>
      <c r="I25" s="1558"/>
      <c r="J25" s="1558"/>
      <c r="K25" s="1558"/>
      <c r="L25" s="1558"/>
      <c r="M25" s="1558"/>
      <c r="N25" s="1559"/>
      <c r="O25" s="1559"/>
      <c r="P25" s="1573">
        <f>SUM(D25:O25)</f>
        <v>0</v>
      </c>
      <c r="Q25" s="1574"/>
      <c r="R25" s="1554"/>
      <c r="S25" s="1555"/>
      <c r="T25" s="1556"/>
      <c r="U25" s="1557"/>
      <c r="V25" s="1560"/>
      <c r="W25" s="1560"/>
      <c r="X25" s="1575"/>
      <c r="Y25" s="1572"/>
      <c r="Z25" s="1571"/>
      <c r="AA25" s="1572"/>
      <c r="AB25" s="1560"/>
      <c r="AC25" s="1560"/>
      <c r="AD25" s="1579">
        <f>SUM(R25:AC25)</f>
        <v>0</v>
      </c>
      <c r="AE25" s="1580"/>
      <c r="AF25" s="1596">
        <f>P25-AD25</f>
        <v>0</v>
      </c>
      <c r="AG25" s="1597"/>
      <c r="AH25" s="1598" t="s">
        <v>689</v>
      </c>
      <c r="AI25" s="1599"/>
      <c r="AN25" s="1611">
        <v>1</v>
      </c>
      <c r="AO25" s="1661">
        <f>B7</f>
        <v>0</v>
      </c>
      <c r="AP25" s="1552" t="s">
        <v>681</v>
      </c>
      <c r="AQ25" s="1553"/>
      <c r="AR25" s="1662">
        <f t="shared" ref="AR25:AR64" si="5">D25-R25</f>
        <v>0</v>
      </c>
      <c r="AS25" s="1663"/>
      <c r="AT25" s="1664">
        <f t="shared" ref="AT25:AT64" si="6">F25-T25</f>
        <v>0</v>
      </c>
      <c r="AU25" s="1665"/>
      <c r="AV25" s="1622">
        <f t="shared" ref="AV25:AV64" si="7">H25-V25</f>
        <v>0</v>
      </c>
      <c r="AW25" s="1622"/>
      <c r="AX25" s="1622">
        <f t="shared" ref="AX25:AX64" si="8">J25-X25</f>
        <v>0</v>
      </c>
      <c r="AY25" s="1622"/>
      <c r="AZ25" s="1622">
        <f t="shared" ref="AZ25:AZ64" si="9">L25-Z25</f>
        <v>0</v>
      </c>
      <c r="BA25" s="1622"/>
      <c r="BB25" s="1573">
        <f t="shared" ref="BB25:BB64" si="10">N25-AB25</f>
        <v>0</v>
      </c>
      <c r="BC25" s="1573"/>
      <c r="BD25" s="1573">
        <f>SUM(AR25:BC25)</f>
        <v>0</v>
      </c>
      <c r="BE25" s="1633"/>
    </row>
    <row r="26" spans="1:57" s="177" customFormat="1" ht="21.95" customHeight="1">
      <c r="A26" s="1603"/>
      <c r="B26" s="1547" t="s">
        <v>682</v>
      </c>
      <c r="C26" s="1548"/>
      <c r="D26" s="1549"/>
      <c r="E26" s="1550"/>
      <c r="F26" s="1551"/>
      <c r="G26" s="1551"/>
      <c r="H26" s="1551"/>
      <c r="I26" s="1551"/>
      <c r="J26" s="1551"/>
      <c r="K26" s="1551"/>
      <c r="L26" s="1551"/>
      <c r="M26" s="1551"/>
      <c r="N26" s="1567"/>
      <c r="O26" s="1567"/>
      <c r="P26" s="1585" t="s">
        <v>563</v>
      </c>
      <c r="Q26" s="1586"/>
      <c r="R26" s="1549"/>
      <c r="S26" s="1550"/>
      <c r="T26" s="1551"/>
      <c r="U26" s="1551"/>
      <c r="V26" s="1567"/>
      <c r="W26" s="1567"/>
      <c r="X26" s="1550"/>
      <c r="Y26" s="1568"/>
      <c r="Z26" s="1550"/>
      <c r="AA26" s="1568"/>
      <c r="AB26" s="1567"/>
      <c r="AC26" s="1567"/>
      <c r="AD26" s="1585" t="s">
        <v>563</v>
      </c>
      <c r="AE26" s="1586"/>
      <c r="AF26" s="1587" t="s">
        <v>563</v>
      </c>
      <c r="AG26" s="1588"/>
      <c r="AH26" s="1589"/>
      <c r="AI26" s="1590"/>
      <c r="AN26" s="1603"/>
      <c r="AO26" s="1656"/>
      <c r="AP26" s="1547" t="s">
        <v>682</v>
      </c>
      <c r="AQ26" s="1548"/>
      <c r="AR26" s="1563">
        <f t="shared" si="5"/>
        <v>0</v>
      </c>
      <c r="AS26" s="1564"/>
      <c r="AT26" s="1565">
        <f t="shared" si="6"/>
        <v>0</v>
      </c>
      <c r="AU26" s="1565"/>
      <c r="AV26" s="1565">
        <f t="shared" si="7"/>
        <v>0</v>
      </c>
      <c r="AW26" s="1565"/>
      <c r="AX26" s="1565">
        <f t="shared" si="8"/>
        <v>0</v>
      </c>
      <c r="AY26" s="1565"/>
      <c r="AZ26" s="1565">
        <f t="shared" si="9"/>
        <v>0</v>
      </c>
      <c r="BA26" s="1565"/>
      <c r="BB26" s="1625">
        <f t="shared" si="10"/>
        <v>0</v>
      </c>
      <c r="BC26" s="1625"/>
      <c r="BD26" s="1585" t="s">
        <v>563</v>
      </c>
      <c r="BE26" s="1588"/>
    </row>
    <row r="27" spans="1:57" s="177" customFormat="1" ht="21.95" customHeight="1">
      <c r="A27" s="1603"/>
      <c r="B27" s="1561" t="s">
        <v>773</v>
      </c>
      <c r="C27" s="1562"/>
      <c r="D27" s="1563" t="str">
        <f>IF(D26=0," ",D26*$W$5)</f>
        <v xml:space="preserve"> </v>
      </c>
      <c r="E27" s="1564"/>
      <c r="F27" s="1565" t="str">
        <f>IF(F26=0," ",F26*$W$6)</f>
        <v xml:space="preserve"> </v>
      </c>
      <c r="G27" s="1565"/>
      <c r="H27" s="1566" t="str">
        <f>IF(H26=0," ",H26*$W$7)</f>
        <v xml:space="preserve"> </v>
      </c>
      <c r="I27" s="1564"/>
      <c r="J27" s="1565" t="str">
        <f>IF(J26=0," ",J26*$W$10*1000)</f>
        <v xml:space="preserve"> </v>
      </c>
      <c r="K27" s="1565"/>
      <c r="L27" s="1565" t="str">
        <f>IF(L26=0," ",L26*$W$11*1000)</f>
        <v xml:space="preserve"> </v>
      </c>
      <c r="M27" s="1565"/>
      <c r="N27" s="1569" t="str">
        <f>IF(N26=0,"",0)</f>
        <v/>
      </c>
      <c r="O27" s="1570"/>
      <c r="P27" s="1565">
        <f>SUM(D27:O27)</f>
        <v>0</v>
      </c>
      <c r="Q27" s="1591"/>
      <c r="R27" s="1563" t="str">
        <f>IF(R26=0," ",R26*$W$5)</f>
        <v xml:space="preserve"> </v>
      </c>
      <c r="S27" s="1564"/>
      <c r="T27" s="1565" t="str">
        <f>IF(T26=0," ",T26*$W$6)</f>
        <v xml:space="preserve"> </v>
      </c>
      <c r="U27" s="1565"/>
      <c r="V27" s="1566" t="str">
        <f>IF(V26=0," ",V26*$W$7)</f>
        <v xml:space="preserve"> </v>
      </c>
      <c r="W27" s="1564"/>
      <c r="X27" s="1565" t="str">
        <f>IF(X26=0," ",X26*$W$10*1000)</f>
        <v xml:space="preserve"> </v>
      </c>
      <c r="Y27" s="1565"/>
      <c r="Z27" s="1565" t="str">
        <f>IF(Z26=0," ",Z26*$W$11*1000)</f>
        <v xml:space="preserve"> </v>
      </c>
      <c r="AA27" s="1565"/>
      <c r="AB27" s="1569" t="str">
        <f>IF(AB26=0,"",0)</f>
        <v/>
      </c>
      <c r="AC27" s="1570"/>
      <c r="AD27" s="1565">
        <f>SUM(R27:AC27)</f>
        <v>0</v>
      </c>
      <c r="AE27" s="1591"/>
      <c r="AF27" s="1592">
        <f>P27-AD27</f>
        <v>0</v>
      </c>
      <c r="AG27" s="1593"/>
      <c r="AH27" s="1594" t="s">
        <v>690</v>
      </c>
      <c r="AI27" s="1595"/>
      <c r="AN27" s="1603"/>
      <c r="AO27" s="1656"/>
      <c r="AP27" s="1561" t="s">
        <v>773</v>
      </c>
      <c r="AQ27" s="1562"/>
      <c r="AR27" s="1563" t="e">
        <f t="shared" si="5"/>
        <v>#VALUE!</v>
      </c>
      <c r="AS27" s="1564"/>
      <c r="AT27" s="1565" t="e">
        <f t="shared" si="6"/>
        <v>#VALUE!</v>
      </c>
      <c r="AU27" s="1565"/>
      <c r="AV27" s="1566" t="e">
        <f t="shared" si="7"/>
        <v>#VALUE!</v>
      </c>
      <c r="AW27" s="1564"/>
      <c r="AX27" s="1565" t="e">
        <f t="shared" si="8"/>
        <v>#VALUE!</v>
      </c>
      <c r="AY27" s="1565"/>
      <c r="AZ27" s="1565" t="e">
        <f t="shared" si="9"/>
        <v>#VALUE!</v>
      </c>
      <c r="BA27" s="1565"/>
      <c r="BB27" s="1564" t="e">
        <f t="shared" si="10"/>
        <v>#VALUE!</v>
      </c>
      <c r="BC27" s="1566"/>
      <c r="BD27" s="1565" t="e">
        <f>SUM(AR27:BC27)</f>
        <v>#VALUE!</v>
      </c>
      <c r="BE27" s="1593"/>
    </row>
    <row r="28" spans="1:57" s="177" customFormat="1" ht="21.95" customHeight="1">
      <c r="A28" s="1604"/>
      <c r="B28" s="1609" t="s">
        <v>774</v>
      </c>
      <c r="C28" s="1610"/>
      <c r="D28" s="1607" t="str">
        <f>IF(D26=0," ",D26*$Y$5)</f>
        <v xml:space="preserve"> </v>
      </c>
      <c r="E28" s="1608"/>
      <c r="F28" s="1576" t="str">
        <f>IF(F26=0," ",F26*$Y$5)</f>
        <v xml:space="preserve"> </v>
      </c>
      <c r="G28" s="1578"/>
      <c r="H28" s="1576" t="str">
        <f>IF(H26=0," ",H26*$Y$7)</f>
        <v xml:space="preserve"> </v>
      </c>
      <c r="I28" s="1578"/>
      <c r="J28" s="1576" t="str">
        <f>IF(J26=0," ",J26*$Y$10*1000)</f>
        <v xml:space="preserve"> </v>
      </c>
      <c r="K28" s="1578"/>
      <c r="L28" s="1576" t="str">
        <f>IF(L26=0," ",L26*$Y$11*1000)</f>
        <v xml:space="preserve"> </v>
      </c>
      <c r="M28" s="1578"/>
      <c r="N28" s="1576" t="str">
        <f>IF(N26=0,"",N26*($Y$8+$Y$9))</f>
        <v/>
      </c>
      <c r="O28" s="1578"/>
      <c r="P28" s="1576">
        <f>SUM(D28:O28)</f>
        <v>0</v>
      </c>
      <c r="Q28" s="1577"/>
      <c r="R28" s="1607" t="str">
        <f>IF(R26=0," ",R26*$Y$5)</f>
        <v xml:space="preserve"> </v>
      </c>
      <c r="S28" s="1608"/>
      <c r="T28" s="1576" t="str">
        <f>IF(T26=0," ",T26*$Y$5)</f>
        <v xml:space="preserve"> </v>
      </c>
      <c r="U28" s="1578"/>
      <c r="V28" s="1576" t="str">
        <f>IF(V26=0," ",V26*$Y$7)</f>
        <v xml:space="preserve"> </v>
      </c>
      <c r="W28" s="1578"/>
      <c r="X28" s="1576" t="str">
        <f>IF(X26=0," ",X26*$Y$10*1000)</f>
        <v xml:space="preserve"> </v>
      </c>
      <c r="Y28" s="1578"/>
      <c r="Z28" s="1576" t="str">
        <f>IF(Z26=0," ",Z26*$Y$11*1000)</f>
        <v xml:space="preserve"> </v>
      </c>
      <c r="AA28" s="1578"/>
      <c r="AB28" s="1576" t="str">
        <f>IF(AB26=0,"",AB26*($Y$8+$Y$9))</f>
        <v/>
      </c>
      <c r="AC28" s="1578"/>
      <c r="AD28" s="1576">
        <f>SUM(R28:AC28)</f>
        <v>0</v>
      </c>
      <c r="AE28" s="1577"/>
      <c r="AF28" s="1600">
        <f>P28-AD28</f>
        <v>0</v>
      </c>
      <c r="AG28" s="1601"/>
      <c r="AH28" s="1589"/>
      <c r="AI28" s="1590"/>
      <c r="AN28" s="1604"/>
      <c r="AO28" s="1657"/>
      <c r="AP28" s="1609" t="s">
        <v>774</v>
      </c>
      <c r="AQ28" s="1610"/>
      <c r="AR28" s="1650" t="e">
        <f t="shared" si="5"/>
        <v>#VALUE!</v>
      </c>
      <c r="AS28" s="1651"/>
      <c r="AT28" s="1652" t="e">
        <f t="shared" si="6"/>
        <v>#VALUE!</v>
      </c>
      <c r="AU28" s="1653"/>
      <c r="AV28" s="1652" t="e">
        <f t="shared" si="7"/>
        <v>#VALUE!</v>
      </c>
      <c r="AW28" s="1653"/>
      <c r="AX28" s="1652" t="e">
        <f t="shared" si="8"/>
        <v>#VALUE!</v>
      </c>
      <c r="AY28" s="1653"/>
      <c r="AZ28" s="1652" t="e">
        <f t="shared" si="9"/>
        <v>#VALUE!</v>
      </c>
      <c r="BA28" s="1653"/>
      <c r="BB28" s="1652" t="e">
        <f t="shared" si="10"/>
        <v>#VALUE!</v>
      </c>
      <c r="BC28" s="1653"/>
      <c r="BD28" s="1652" t="e">
        <f>SUM(AR28:BC28)</f>
        <v>#VALUE!</v>
      </c>
      <c r="BE28" s="1654"/>
    </row>
    <row r="29" spans="1:57" s="177" customFormat="1" ht="21.95" customHeight="1">
      <c r="A29" s="1602">
        <v>2</v>
      </c>
      <c r="B29" s="1605" t="s">
        <v>681</v>
      </c>
      <c r="C29" s="1606"/>
      <c r="D29" s="1581"/>
      <c r="E29" s="1582"/>
      <c r="F29" s="1575"/>
      <c r="G29" s="1575"/>
      <c r="H29" s="1575"/>
      <c r="I29" s="1575"/>
      <c r="J29" s="1575"/>
      <c r="K29" s="1575"/>
      <c r="L29" s="1575"/>
      <c r="M29" s="1575"/>
      <c r="N29" s="1560"/>
      <c r="O29" s="1560"/>
      <c r="P29" s="1579">
        <f>SUM(D29:O29)</f>
        <v>0</v>
      </c>
      <c r="Q29" s="1580"/>
      <c r="R29" s="1581"/>
      <c r="S29" s="1582"/>
      <c r="T29" s="1575"/>
      <c r="U29" s="1575"/>
      <c r="V29" s="1560"/>
      <c r="W29" s="1560"/>
      <c r="X29" s="1583"/>
      <c r="Y29" s="1584"/>
      <c r="Z29" s="1583"/>
      <c r="AA29" s="1584"/>
      <c r="AB29" s="1560"/>
      <c r="AC29" s="1560"/>
      <c r="AD29" s="1579">
        <f>SUM(R29:AC29)</f>
        <v>0</v>
      </c>
      <c r="AE29" s="1580"/>
      <c r="AF29" s="1596">
        <f>P29-AD29</f>
        <v>0</v>
      </c>
      <c r="AG29" s="1597"/>
      <c r="AH29" s="1612" t="s">
        <v>689</v>
      </c>
      <c r="AI29" s="1613"/>
      <c r="AN29" s="1602">
        <v>2</v>
      </c>
      <c r="AO29" s="1655">
        <f>B8</f>
        <v>0</v>
      </c>
      <c r="AP29" s="1605" t="s">
        <v>681</v>
      </c>
      <c r="AQ29" s="1606"/>
      <c r="AR29" s="1618">
        <f t="shared" si="5"/>
        <v>0</v>
      </c>
      <c r="AS29" s="1619"/>
      <c r="AT29" s="1620">
        <f t="shared" si="6"/>
        <v>0</v>
      </c>
      <c r="AU29" s="1620"/>
      <c r="AV29" s="1620">
        <f t="shared" si="7"/>
        <v>0</v>
      </c>
      <c r="AW29" s="1620"/>
      <c r="AX29" s="1620">
        <f t="shared" si="8"/>
        <v>0</v>
      </c>
      <c r="AY29" s="1620"/>
      <c r="AZ29" s="1620">
        <f t="shared" si="9"/>
        <v>0</v>
      </c>
      <c r="BA29" s="1620"/>
      <c r="BB29" s="1579">
        <f t="shared" si="10"/>
        <v>0</v>
      </c>
      <c r="BC29" s="1579"/>
      <c r="BD29" s="1579">
        <f>SUM(AR29:BC29)</f>
        <v>0</v>
      </c>
      <c r="BE29" s="1597"/>
    </row>
    <row r="30" spans="1:57" s="177" customFormat="1" ht="21.95" customHeight="1">
      <c r="A30" s="1603"/>
      <c r="B30" s="1547" t="s">
        <v>682</v>
      </c>
      <c r="C30" s="1548"/>
      <c r="D30" s="1549"/>
      <c r="E30" s="1550"/>
      <c r="F30" s="1551"/>
      <c r="G30" s="1551"/>
      <c r="H30" s="1551"/>
      <c r="I30" s="1551"/>
      <c r="J30" s="1551"/>
      <c r="K30" s="1551"/>
      <c r="L30" s="1551"/>
      <c r="M30" s="1551"/>
      <c r="N30" s="1567"/>
      <c r="O30" s="1567"/>
      <c r="P30" s="1585" t="s">
        <v>563</v>
      </c>
      <c r="Q30" s="1586"/>
      <c r="R30" s="1549"/>
      <c r="S30" s="1550"/>
      <c r="T30" s="1551"/>
      <c r="U30" s="1551"/>
      <c r="V30" s="1567"/>
      <c r="W30" s="1567"/>
      <c r="X30" s="1550"/>
      <c r="Y30" s="1568"/>
      <c r="Z30" s="1550"/>
      <c r="AA30" s="1568"/>
      <c r="AB30" s="1567"/>
      <c r="AC30" s="1567"/>
      <c r="AD30" s="1585" t="s">
        <v>563</v>
      </c>
      <c r="AE30" s="1586"/>
      <c r="AF30" s="1587" t="s">
        <v>563</v>
      </c>
      <c r="AG30" s="1588"/>
      <c r="AH30" s="1589"/>
      <c r="AI30" s="1590"/>
      <c r="AN30" s="1603"/>
      <c r="AO30" s="1656"/>
      <c r="AP30" s="1547" t="s">
        <v>682</v>
      </c>
      <c r="AQ30" s="1548"/>
      <c r="AR30" s="1563">
        <f t="shared" si="5"/>
        <v>0</v>
      </c>
      <c r="AS30" s="1564"/>
      <c r="AT30" s="1565">
        <f t="shared" si="6"/>
        <v>0</v>
      </c>
      <c r="AU30" s="1565"/>
      <c r="AV30" s="1565">
        <f t="shared" si="7"/>
        <v>0</v>
      </c>
      <c r="AW30" s="1565"/>
      <c r="AX30" s="1565">
        <f t="shared" si="8"/>
        <v>0</v>
      </c>
      <c r="AY30" s="1565"/>
      <c r="AZ30" s="1565">
        <f t="shared" si="9"/>
        <v>0</v>
      </c>
      <c r="BA30" s="1565"/>
      <c r="BB30" s="1625">
        <f t="shared" si="10"/>
        <v>0</v>
      </c>
      <c r="BC30" s="1625"/>
      <c r="BD30" s="1585" t="s">
        <v>563</v>
      </c>
      <c r="BE30" s="1588"/>
    </row>
    <row r="31" spans="1:57" s="177" customFormat="1" ht="21.95" customHeight="1">
      <c r="A31" s="1603"/>
      <c r="B31" s="1561" t="s">
        <v>773</v>
      </c>
      <c r="C31" s="1562"/>
      <c r="D31" s="1563" t="str">
        <f>IF(D30=0," ",D30*$W$5)</f>
        <v xml:space="preserve"> </v>
      </c>
      <c r="E31" s="1564"/>
      <c r="F31" s="1565" t="str">
        <f>IF(F30=0," ",F30*$W$6)</f>
        <v xml:space="preserve"> </v>
      </c>
      <c r="G31" s="1565"/>
      <c r="H31" s="1566" t="str">
        <f>IF(H30=0," ",H30*$W$7)</f>
        <v xml:space="preserve"> </v>
      </c>
      <c r="I31" s="1564"/>
      <c r="J31" s="1565" t="str">
        <f>IF(J30=0," ",J30*$W$10*1000)</f>
        <v xml:space="preserve"> </v>
      </c>
      <c r="K31" s="1565"/>
      <c r="L31" s="1565" t="str">
        <f>IF(L30=0," ",L30*$W$11*1000)</f>
        <v xml:space="preserve"> </v>
      </c>
      <c r="M31" s="1565"/>
      <c r="N31" s="1569" t="str">
        <f>IF(N30=0,"",0)</f>
        <v/>
      </c>
      <c r="O31" s="1570"/>
      <c r="P31" s="1565">
        <f>SUM(D31:O31)</f>
        <v>0</v>
      </c>
      <c r="Q31" s="1591"/>
      <c r="R31" s="1563" t="str">
        <f>IF(R30=0," ",R30*$W$5)</f>
        <v xml:space="preserve"> </v>
      </c>
      <c r="S31" s="1564"/>
      <c r="T31" s="1565" t="str">
        <f>IF(T30=0," ",T30*$W$6)</f>
        <v xml:space="preserve"> </v>
      </c>
      <c r="U31" s="1565"/>
      <c r="V31" s="1566" t="str">
        <f>IF(V30=0," ",V30*$W$7)</f>
        <v xml:space="preserve"> </v>
      </c>
      <c r="W31" s="1564"/>
      <c r="X31" s="1565" t="str">
        <f>IF(X30=0," ",X30*$W$10*1000)</f>
        <v xml:space="preserve"> </v>
      </c>
      <c r="Y31" s="1565"/>
      <c r="Z31" s="1565" t="str">
        <f>IF(Z30=0," ",Z30*$W$11*1000)</f>
        <v xml:space="preserve"> </v>
      </c>
      <c r="AA31" s="1565"/>
      <c r="AB31" s="1569" t="str">
        <f>IF(AB30=0,"",0)</f>
        <v/>
      </c>
      <c r="AC31" s="1570"/>
      <c r="AD31" s="1565">
        <f>SUM(R31:AC31)</f>
        <v>0</v>
      </c>
      <c r="AE31" s="1591"/>
      <c r="AF31" s="1592">
        <f>P31-AD31</f>
        <v>0</v>
      </c>
      <c r="AG31" s="1593"/>
      <c r="AH31" s="1594" t="s">
        <v>690</v>
      </c>
      <c r="AI31" s="1595"/>
      <c r="AN31" s="1603"/>
      <c r="AO31" s="1656"/>
      <c r="AP31" s="1561" t="s">
        <v>773</v>
      </c>
      <c r="AQ31" s="1562"/>
      <c r="AR31" s="1563" t="e">
        <f t="shared" si="5"/>
        <v>#VALUE!</v>
      </c>
      <c r="AS31" s="1564"/>
      <c r="AT31" s="1565" t="e">
        <f t="shared" si="6"/>
        <v>#VALUE!</v>
      </c>
      <c r="AU31" s="1565"/>
      <c r="AV31" s="1566" t="e">
        <f t="shared" si="7"/>
        <v>#VALUE!</v>
      </c>
      <c r="AW31" s="1564"/>
      <c r="AX31" s="1565" t="e">
        <f t="shared" si="8"/>
        <v>#VALUE!</v>
      </c>
      <c r="AY31" s="1565"/>
      <c r="AZ31" s="1565" t="e">
        <f t="shared" si="9"/>
        <v>#VALUE!</v>
      </c>
      <c r="BA31" s="1565"/>
      <c r="BB31" s="1564" t="e">
        <f t="shared" si="10"/>
        <v>#VALUE!</v>
      </c>
      <c r="BC31" s="1566"/>
      <c r="BD31" s="1565" t="e">
        <f>SUM(AR31:BC31)</f>
        <v>#VALUE!</v>
      </c>
      <c r="BE31" s="1593"/>
    </row>
    <row r="32" spans="1:57" s="177" customFormat="1" ht="21.95" customHeight="1">
      <c r="A32" s="1604"/>
      <c r="B32" s="1609" t="s">
        <v>774</v>
      </c>
      <c r="C32" s="1610"/>
      <c r="D32" s="1607" t="str">
        <f>IF(D30=0," ",D30*$Y$5)</f>
        <v xml:space="preserve"> </v>
      </c>
      <c r="E32" s="1608"/>
      <c r="F32" s="1576" t="str">
        <f>IF(F30=0," ",F30*$Y$5)</f>
        <v xml:space="preserve"> </v>
      </c>
      <c r="G32" s="1578"/>
      <c r="H32" s="1576" t="str">
        <f>IF(H30=0," ",H30*$Y$7)</f>
        <v xml:space="preserve"> </v>
      </c>
      <c r="I32" s="1578"/>
      <c r="J32" s="1576" t="str">
        <f>IF(J30=0," ",J30*$Y$10*1000)</f>
        <v xml:space="preserve"> </v>
      </c>
      <c r="K32" s="1578"/>
      <c r="L32" s="1576" t="str">
        <f>IF(L30=0," ",L30*$Y$11*1000)</f>
        <v xml:space="preserve"> </v>
      </c>
      <c r="M32" s="1578"/>
      <c r="N32" s="1576" t="str">
        <f>IF(N30=0,"",N30*($Y$8+$Y$9))</f>
        <v/>
      </c>
      <c r="O32" s="1578"/>
      <c r="P32" s="1576">
        <f>SUM(D32:O32)</f>
        <v>0</v>
      </c>
      <c r="Q32" s="1577"/>
      <c r="R32" s="1607" t="str">
        <f>IF(R30=0," ",R30*$Y$5)</f>
        <v xml:space="preserve"> </v>
      </c>
      <c r="S32" s="1608"/>
      <c r="T32" s="1576" t="str">
        <f>IF(T30=0," ",T30*$Y$5)</f>
        <v xml:space="preserve"> </v>
      </c>
      <c r="U32" s="1578"/>
      <c r="V32" s="1576" t="str">
        <f>IF(V30=0," ",V30*$Y$7)</f>
        <v xml:space="preserve"> </v>
      </c>
      <c r="W32" s="1578"/>
      <c r="X32" s="1576" t="str">
        <f>IF(X30=0," ",X30*$Y$10*1000)</f>
        <v xml:space="preserve"> </v>
      </c>
      <c r="Y32" s="1578"/>
      <c r="Z32" s="1576" t="str">
        <f>IF(Z30=0," ",Z30*$Y$11*1000)</f>
        <v xml:space="preserve"> </v>
      </c>
      <c r="AA32" s="1578"/>
      <c r="AB32" s="1576" t="str">
        <f>IF(AB30=0,"",AB30*($Y$8+$Y$9))</f>
        <v/>
      </c>
      <c r="AC32" s="1578"/>
      <c r="AD32" s="1576">
        <f>SUM(R32:AC32)</f>
        <v>0</v>
      </c>
      <c r="AE32" s="1577"/>
      <c r="AF32" s="1600">
        <f>P32-AD32</f>
        <v>0</v>
      </c>
      <c r="AG32" s="1601"/>
      <c r="AH32" s="1614"/>
      <c r="AI32" s="1615"/>
      <c r="AN32" s="1604"/>
      <c r="AO32" s="1657"/>
      <c r="AP32" s="1609" t="s">
        <v>774</v>
      </c>
      <c r="AQ32" s="1610"/>
      <c r="AR32" s="1650" t="e">
        <f t="shared" si="5"/>
        <v>#VALUE!</v>
      </c>
      <c r="AS32" s="1651"/>
      <c r="AT32" s="1652" t="e">
        <f t="shared" si="6"/>
        <v>#VALUE!</v>
      </c>
      <c r="AU32" s="1653"/>
      <c r="AV32" s="1652" t="e">
        <f t="shared" si="7"/>
        <v>#VALUE!</v>
      </c>
      <c r="AW32" s="1653"/>
      <c r="AX32" s="1652" t="e">
        <f t="shared" si="8"/>
        <v>#VALUE!</v>
      </c>
      <c r="AY32" s="1653"/>
      <c r="AZ32" s="1652" t="e">
        <f t="shared" si="9"/>
        <v>#VALUE!</v>
      </c>
      <c r="BA32" s="1653"/>
      <c r="BB32" s="1652" t="e">
        <f t="shared" si="10"/>
        <v>#VALUE!</v>
      </c>
      <c r="BC32" s="1653"/>
      <c r="BD32" s="1652" t="e">
        <f>SUM(AR32:BC32)</f>
        <v>#VALUE!</v>
      </c>
      <c r="BE32" s="1654"/>
    </row>
    <row r="33" spans="1:57" s="177" customFormat="1" ht="21.95" customHeight="1">
      <c r="A33" s="1602">
        <v>3</v>
      </c>
      <c r="B33" s="1605" t="s">
        <v>681</v>
      </c>
      <c r="C33" s="1606"/>
      <c r="D33" s="1581"/>
      <c r="E33" s="1582"/>
      <c r="F33" s="1575"/>
      <c r="G33" s="1575"/>
      <c r="H33" s="1575"/>
      <c r="I33" s="1575"/>
      <c r="J33" s="1575"/>
      <c r="K33" s="1575"/>
      <c r="L33" s="1575"/>
      <c r="M33" s="1575"/>
      <c r="N33" s="1560"/>
      <c r="O33" s="1560"/>
      <c r="P33" s="1579">
        <f>SUM(D33:O33)</f>
        <v>0</v>
      </c>
      <c r="Q33" s="1580"/>
      <c r="R33" s="1581"/>
      <c r="S33" s="1582"/>
      <c r="T33" s="1575"/>
      <c r="U33" s="1575"/>
      <c r="V33" s="1560"/>
      <c r="W33" s="1560"/>
      <c r="X33" s="1583"/>
      <c r="Y33" s="1584"/>
      <c r="Z33" s="1583"/>
      <c r="AA33" s="1584"/>
      <c r="AB33" s="1560"/>
      <c r="AC33" s="1560"/>
      <c r="AD33" s="1579">
        <f>SUM(R33:AC33)</f>
        <v>0</v>
      </c>
      <c r="AE33" s="1580"/>
      <c r="AF33" s="1596">
        <f>P33-AD33</f>
        <v>0</v>
      </c>
      <c r="AG33" s="1597"/>
      <c r="AH33" s="1616" t="s">
        <v>689</v>
      </c>
      <c r="AI33" s="1617"/>
      <c r="AN33" s="1602">
        <v>3</v>
      </c>
      <c r="AO33" s="1655">
        <f>B9</f>
        <v>0</v>
      </c>
      <c r="AP33" s="1605" t="s">
        <v>681</v>
      </c>
      <c r="AQ33" s="1606"/>
      <c r="AR33" s="1618">
        <f t="shared" si="5"/>
        <v>0</v>
      </c>
      <c r="AS33" s="1619"/>
      <c r="AT33" s="1620">
        <f t="shared" si="6"/>
        <v>0</v>
      </c>
      <c r="AU33" s="1620"/>
      <c r="AV33" s="1620">
        <f t="shared" si="7"/>
        <v>0</v>
      </c>
      <c r="AW33" s="1620"/>
      <c r="AX33" s="1620">
        <f t="shared" si="8"/>
        <v>0</v>
      </c>
      <c r="AY33" s="1620"/>
      <c r="AZ33" s="1620">
        <f t="shared" si="9"/>
        <v>0</v>
      </c>
      <c r="BA33" s="1620"/>
      <c r="BB33" s="1579">
        <f t="shared" si="10"/>
        <v>0</v>
      </c>
      <c r="BC33" s="1579"/>
      <c r="BD33" s="1579">
        <f>SUM(AR33:BC33)</f>
        <v>0</v>
      </c>
      <c r="BE33" s="1597"/>
    </row>
    <row r="34" spans="1:57" s="177" customFormat="1" ht="21.95" customHeight="1">
      <c r="A34" s="1603"/>
      <c r="B34" s="1547" t="s">
        <v>682</v>
      </c>
      <c r="C34" s="1548"/>
      <c r="D34" s="1549"/>
      <c r="E34" s="1550"/>
      <c r="F34" s="1551"/>
      <c r="G34" s="1551"/>
      <c r="H34" s="1551"/>
      <c r="I34" s="1551"/>
      <c r="J34" s="1551"/>
      <c r="K34" s="1551"/>
      <c r="L34" s="1551"/>
      <c r="M34" s="1551"/>
      <c r="N34" s="1567"/>
      <c r="O34" s="1567"/>
      <c r="P34" s="1585" t="s">
        <v>563</v>
      </c>
      <c r="Q34" s="1586"/>
      <c r="R34" s="1549"/>
      <c r="S34" s="1550"/>
      <c r="T34" s="1551"/>
      <c r="U34" s="1551"/>
      <c r="V34" s="1567"/>
      <c r="W34" s="1567"/>
      <c r="X34" s="1550"/>
      <c r="Y34" s="1568"/>
      <c r="Z34" s="1550"/>
      <c r="AA34" s="1568"/>
      <c r="AB34" s="1567"/>
      <c r="AC34" s="1567"/>
      <c r="AD34" s="1585" t="s">
        <v>563</v>
      </c>
      <c r="AE34" s="1586"/>
      <c r="AF34" s="1587" t="s">
        <v>563</v>
      </c>
      <c r="AG34" s="1588"/>
      <c r="AH34" s="1589"/>
      <c r="AI34" s="1590"/>
      <c r="AN34" s="1603"/>
      <c r="AO34" s="1656"/>
      <c r="AP34" s="1547" t="s">
        <v>682</v>
      </c>
      <c r="AQ34" s="1548"/>
      <c r="AR34" s="1563">
        <f t="shared" si="5"/>
        <v>0</v>
      </c>
      <c r="AS34" s="1564"/>
      <c r="AT34" s="1565">
        <f t="shared" si="6"/>
        <v>0</v>
      </c>
      <c r="AU34" s="1565"/>
      <c r="AV34" s="1565">
        <f t="shared" si="7"/>
        <v>0</v>
      </c>
      <c r="AW34" s="1565"/>
      <c r="AX34" s="1565">
        <f t="shared" si="8"/>
        <v>0</v>
      </c>
      <c r="AY34" s="1565"/>
      <c r="AZ34" s="1565">
        <f t="shared" si="9"/>
        <v>0</v>
      </c>
      <c r="BA34" s="1565"/>
      <c r="BB34" s="1625">
        <f t="shared" si="10"/>
        <v>0</v>
      </c>
      <c r="BC34" s="1625"/>
      <c r="BD34" s="1585" t="s">
        <v>563</v>
      </c>
      <c r="BE34" s="1588"/>
    </row>
    <row r="35" spans="1:57" s="177" customFormat="1" ht="21.95" customHeight="1">
      <c r="A35" s="1603"/>
      <c r="B35" s="1561" t="s">
        <v>773</v>
      </c>
      <c r="C35" s="1562"/>
      <c r="D35" s="1563" t="str">
        <f>IF(D34=0," ",D34*$W$5)</f>
        <v xml:space="preserve"> </v>
      </c>
      <c r="E35" s="1564"/>
      <c r="F35" s="1565" t="str">
        <f>IF(F34=0," ",F34*$W$6)</f>
        <v xml:space="preserve"> </v>
      </c>
      <c r="G35" s="1565"/>
      <c r="H35" s="1566" t="str">
        <f>IF(H34=0," ",H34*$W$7)</f>
        <v xml:space="preserve"> </v>
      </c>
      <c r="I35" s="1564"/>
      <c r="J35" s="1565" t="str">
        <f>IF(J34=0," ",J34*$W$10*1000)</f>
        <v xml:space="preserve"> </v>
      </c>
      <c r="K35" s="1565"/>
      <c r="L35" s="1565" t="str">
        <f>IF(L34=0," ",L34*$W$11*1000)</f>
        <v xml:space="preserve"> </v>
      </c>
      <c r="M35" s="1565"/>
      <c r="N35" s="1569" t="str">
        <f>IF(N34=0,"",0)</f>
        <v/>
      </c>
      <c r="O35" s="1570"/>
      <c r="P35" s="1565">
        <f>SUM(D35:O35)</f>
        <v>0</v>
      </c>
      <c r="Q35" s="1591"/>
      <c r="R35" s="1563" t="str">
        <f>IF(R34=0," ",R34*$W$5)</f>
        <v xml:space="preserve"> </v>
      </c>
      <c r="S35" s="1564"/>
      <c r="T35" s="1565" t="str">
        <f>IF(T34=0," ",T34*$W$6)</f>
        <v xml:space="preserve"> </v>
      </c>
      <c r="U35" s="1565"/>
      <c r="V35" s="1566" t="str">
        <f>IF(V34=0," ",V34*$W$7)</f>
        <v xml:space="preserve"> </v>
      </c>
      <c r="W35" s="1564"/>
      <c r="X35" s="1565" t="str">
        <f>IF(X34=0," ",X34*$W$10*1000)</f>
        <v xml:space="preserve"> </v>
      </c>
      <c r="Y35" s="1565"/>
      <c r="Z35" s="1565" t="str">
        <f>IF(Z34=0," ",Z34*$W$11*1000)</f>
        <v xml:space="preserve"> </v>
      </c>
      <c r="AA35" s="1565"/>
      <c r="AB35" s="1569" t="str">
        <f>IF(AB34=0,"",0)</f>
        <v/>
      </c>
      <c r="AC35" s="1570"/>
      <c r="AD35" s="1565">
        <f>SUM(R35:AC35)</f>
        <v>0</v>
      </c>
      <c r="AE35" s="1591"/>
      <c r="AF35" s="1592">
        <f>P35-AD35</f>
        <v>0</v>
      </c>
      <c r="AG35" s="1593"/>
      <c r="AH35" s="1594" t="s">
        <v>690</v>
      </c>
      <c r="AI35" s="1595"/>
      <c r="AN35" s="1603"/>
      <c r="AO35" s="1656"/>
      <c r="AP35" s="1561" t="s">
        <v>773</v>
      </c>
      <c r="AQ35" s="1562"/>
      <c r="AR35" s="1563" t="e">
        <f t="shared" si="5"/>
        <v>#VALUE!</v>
      </c>
      <c r="AS35" s="1564"/>
      <c r="AT35" s="1565" t="e">
        <f t="shared" si="6"/>
        <v>#VALUE!</v>
      </c>
      <c r="AU35" s="1565"/>
      <c r="AV35" s="1566" t="e">
        <f t="shared" si="7"/>
        <v>#VALUE!</v>
      </c>
      <c r="AW35" s="1564"/>
      <c r="AX35" s="1565" t="e">
        <f t="shared" si="8"/>
        <v>#VALUE!</v>
      </c>
      <c r="AY35" s="1565"/>
      <c r="AZ35" s="1565" t="e">
        <f t="shared" si="9"/>
        <v>#VALUE!</v>
      </c>
      <c r="BA35" s="1565"/>
      <c r="BB35" s="1564" t="e">
        <f t="shared" si="10"/>
        <v>#VALUE!</v>
      </c>
      <c r="BC35" s="1566"/>
      <c r="BD35" s="1565" t="e">
        <f>SUM(AR35:BC35)</f>
        <v>#VALUE!</v>
      </c>
      <c r="BE35" s="1593"/>
    </row>
    <row r="36" spans="1:57" s="177" customFormat="1" ht="21.95" customHeight="1">
      <c r="A36" s="1604"/>
      <c r="B36" s="1609" t="s">
        <v>774</v>
      </c>
      <c r="C36" s="1610"/>
      <c r="D36" s="1607" t="str">
        <f>IF(D34=0," ",D34*$Y$5)</f>
        <v xml:space="preserve"> </v>
      </c>
      <c r="E36" s="1608"/>
      <c r="F36" s="1576" t="str">
        <f>IF(F34=0," ",F34*$Y$5)</f>
        <v xml:space="preserve"> </v>
      </c>
      <c r="G36" s="1578"/>
      <c r="H36" s="1576" t="str">
        <f>IF(H34=0," ",H34*$Y$7)</f>
        <v xml:space="preserve"> </v>
      </c>
      <c r="I36" s="1578"/>
      <c r="J36" s="1576" t="str">
        <f>IF(J34=0," ",J34*$Y$10*1000)</f>
        <v xml:space="preserve"> </v>
      </c>
      <c r="K36" s="1578"/>
      <c r="L36" s="1576" t="str">
        <f>IF(L34=0," ",L34*$Y$11*1000)</f>
        <v xml:space="preserve"> </v>
      </c>
      <c r="M36" s="1578"/>
      <c r="N36" s="1576" t="str">
        <f>IF(N34=0,"",N34*($Y$8+$Y$9))</f>
        <v/>
      </c>
      <c r="O36" s="1578"/>
      <c r="P36" s="1576">
        <f>SUM(D36:O36)</f>
        <v>0</v>
      </c>
      <c r="Q36" s="1577"/>
      <c r="R36" s="1607" t="str">
        <f>IF(R34=0," ",R34*$Y$5)</f>
        <v xml:space="preserve"> </v>
      </c>
      <c r="S36" s="1608"/>
      <c r="T36" s="1576" t="str">
        <f>IF(T34=0," ",T34*$Y$5)</f>
        <v xml:space="preserve"> </v>
      </c>
      <c r="U36" s="1578"/>
      <c r="V36" s="1576" t="str">
        <f>IF(V34=0," ",V34*$Y$7)</f>
        <v xml:space="preserve"> </v>
      </c>
      <c r="W36" s="1578"/>
      <c r="X36" s="1576" t="str">
        <f>IF(X34=0," ",X34*$Y$10*1000)</f>
        <v xml:space="preserve"> </v>
      </c>
      <c r="Y36" s="1578"/>
      <c r="Z36" s="1576" t="str">
        <f>IF(Z34=0," ",Z34*$Y$11*1000)</f>
        <v xml:space="preserve"> </v>
      </c>
      <c r="AA36" s="1578"/>
      <c r="AB36" s="1576" t="str">
        <f>IF(AB34=0,"",AB34*($Y$8+$Y$9))</f>
        <v/>
      </c>
      <c r="AC36" s="1578"/>
      <c r="AD36" s="1576">
        <f>SUM(R36:AC36)</f>
        <v>0</v>
      </c>
      <c r="AE36" s="1577"/>
      <c r="AF36" s="1600">
        <f>P36-AD36</f>
        <v>0</v>
      </c>
      <c r="AG36" s="1601"/>
      <c r="AH36" s="1614"/>
      <c r="AI36" s="1615"/>
      <c r="AN36" s="1604"/>
      <c r="AO36" s="1657"/>
      <c r="AP36" s="1609" t="s">
        <v>774</v>
      </c>
      <c r="AQ36" s="1610"/>
      <c r="AR36" s="1650" t="e">
        <f t="shared" si="5"/>
        <v>#VALUE!</v>
      </c>
      <c r="AS36" s="1651"/>
      <c r="AT36" s="1652" t="e">
        <f t="shared" si="6"/>
        <v>#VALUE!</v>
      </c>
      <c r="AU36" s="1653"/>
      <c r="AV36" s="1652" t="e">
        <f t="shared" si="7"/>
        <v>#VALUE!</v>
      </c>
      <c r="AW36" s="1653"/>
      <c r="AX36" s="1652" t="e">
        <f t="shared" si="8"/>
        <v>#VALUE!</v>
      </c>
      <c r="AY36" s="1653"/>
      <c r="AZ36" s="1652" t="e">
        <f t="shared" si="9"/>
        <v>#VALUE!</v>
      </c>
      <c r="BA36" s="1653"/>
      <c r="BB36" s="1652" t="e">
        <f t="shared" si="10"/>
        <v>#VALUE!</v>
      </c>
      <c r="BC36" s="1653"/>
      <c r="BD36" s="1652" t="e">
        <f>SUM(AR36:BC36)</f>
        <v>#VALUE!</v>
      </c>
      <c r="BE36" s="1654"/>
    </row>
    <row r="37" spans="1:57" s="177" customFormat="1" ht="21.95" customHeight="1">
      <c r="A37" s="1602">
        <v>4</v>
      </c>
      <c r="B37" s="1605" t="s">
        <v>681</v>
      </c>
      <c r="C37" s="1606"/>
      <c r="D37" s="1581"/>
      <c r="E37" s="1582"/>
      <c r="F37" s="1575"/>
      <c r="G37" s="1575"/>
      <c r="H37" s="1575"/>
      <c r="I37" s="1575"/>
      <c r="J37" s="1575"/>
      <c r="K37" s="1575"/>
      <c r="L37" s="1575"/>
      <c r="M37" s="1575"/>
      <c r="N37" s="1560"/>
      <c r="O37" s="1560"/>
      <c r="P37" s="1579">
        <f>SUM(D37:O37)</f>
        <v>0</v>
      </c>
      <c r="Q37" s="1580"/>
      <c r="R37" s="1581"/>
      <c r="S37" s="1582"/>
      <c r="T37" s="1575"/>
      <c r="U37" s="1575"/>
      <c r="V37" s="1560"/>
      <c r="W37" s="1560"/>
      <c r="X37" s="1583"/>
      <c r="Y37" s="1584"/>
      <c r="Z37" s="1583"/>
      <c r="AA37" s="1584"/>
      <c r="AB37" s="1560"/>
      <c r="AC37" s="1560"/>
      <c r="AD37" s="1579">
        <f>SUM(R37:AC37)</f>
        <v>0</v>
      </c>
      <c r="AE37" s="1580"/>
      <c r="AF37" s="1596">
        <f>P37-AD37</f>
        <v>0</v>
      </c>
      <c r="AG37" s="1597"/>
      <c r="AH37" s="1612" t="s">
        <v>689</v>
      </c>
      <c r="AI37" s="1613"/>
      <c r="AN37" s="1602">
        <v>4</v>
      </c>
      <c r="AO37" s="1655">
        <f>B10</f>
        <v>0</v>
      </c>
      <c r="AP37" s="1605" t="s">
        <v>681</v>
      </c>
      <c r="AQ37" s="1606"/>
      <c r="AR37" s="1618">
        <f t="shared" si="5"/>
        <v>0</v>
      </c>
      <c r="AS37" s="1619"/>
      <c r="AT37" s="1620">
        <f t="shared" si="6"/>
        <v>0</v>
      </c>
      <c r="AU37" s="1620"/>
      <c r="AV37" s="1620">
        <f t="shared" si="7"/>
        <v>0</v>
      </c>
      <c r="AW37" s="1620"/>
      <c r="AX37" s="1620">
        <f t="shared" si="8"/>
        <v>0</v>
      </c>
      <c r="AY37" s="1620"/>
      <c r="AZ37" s="1620">
        <f t="shared" si="9"/>
        <v>0</v>
      </c>
      <c r="BA37" s="1620"/>
      <c r="BB37" s="1579">
        <f t="shared" si="10"/>
        <v>0</v>
      </c>
      <c r="BC37" s="1579"/>
      <c r="BD37" s="1579">
        <f>SUM(AR37:BC37)</f>
        <v>0</v>
      </c>
      <c r="BE37" s="1597"/>
    </row>
    <row r="38" spans="1:57" s="177" customFormat="1" ht="21.95" customHeight="1">
      <c r="A38" s="1603"/>
      <c r="B38" s="1547" t="s">
        <v>682</v>
      </c>
      <c r="C38" s="1548"/>
      <c r="D38" s="1549"/>
      <c r="E38" s="1550"/>
      <c r="F38" s="1551"/>
      <c r="G38" s="1551"/>
      <c r="H38" s="1551"/>
      <c r="I38" s="1551"/>
      <c r="J38" s="1551"/>
      <c r="K38" s="1551"/>
      <c r="L38" s="1551"/>
      <c r="M38" s="1551"/>
      <c r="N38" s="1567"/>
      <c r="O38" s="1567"/>
      <c r="P38" s="1585" t="s">
        <v>563</v>
      </c>
      <c r="Q38" s="1586"/>
      <c r="R38" s="1549"/>
      <c r="S38" s="1550"/>
      <c r="T38" s="1551"/>
      <c r="U38" s="1551"/>
      <c r="V38" s="1567"/>
      <c r="W38" s="1567"/>
      <c r="X38" s="1550"/>
      <c r="Y38" s="1568"/>
      <c r="Z38" s="1550"/>
      <c r="AA38" s="1568"/>
      <c r="AB38" s="1567"/>
      <c r="AC38" s="1567"/>
      <c r="AD38" s="1585" t="s">
        <v>563</v>
      </c>
      <c r="AE38" s="1586"/>
      <c r="AF38" s="1587" t="s">
        <v>563</v>
      </c>
      <c r="AG38" s="1588"/>
      <c r="AH38" s="1589"/>
      <c r="AI38" s="1590"/>
      <c r="AN38" s="1603"/>
      <c r="AO38" s="1656"/>
      <c r="AP38" s="1547" t="s">
        <v>682</v>
      </c>
      <c r="AQ38" s="1548"/>
      <c r="AR38" s="1563">
        <f t="shared" si="5"/>
        <v>0</v>
      </c>
      <c r="AS38" s="1564"/>
      <c r="AT38" s="1565">
        <f t="shared" si="6"/>
        <v>0</v>
      </c>
      <c r="AU38" s="1565"/>
      <c r="AV38" s="1565">
        <f t="shared" si="7"/>
        <v>0</v>
      </c>
      <c r="AW38" s="1565"/>
      <c r="AX38" s="1565">
        <f t="shared" si="8"/>
        <v>0</v>
      </c>
      <c r="AY38" s="1565"/>
      <c r="AZ38" s="1565">
        <f t="shared" si="9"/>
        <v>0</v>
      </c>
      <c r="BA38" s="1565"/>
      <c r="BB38" s="1625">
        <f t="shared" si="10"/>
        <v>0</v>
      </c>
      <c r="BC38" s="1625"/>
      <c r="BD38" s="1585" t="s">
        <v>563</v>
      </c>
      <c r="BE38" s="1588"/>
    </row>
    <row r="39" spans="1:57" s="177" customFormat="1" ht="21.95" customHeight="1">
      <c r="A39" s="1603"/>
      <c r="B39" s="1561" t="s">
        <v>773</v>
      </c>
      <c r="C39" s="1562"/>
      <c r="D39" s="1563" t="str">
        <f>IF(D38=0," ",D38*$W$5)</f>
        <v xml:space="preserve"> </v>
      </c>
      <c r="E39" s="1564"/>
      <c r="F39" s="1565" t="str">
        <f>IF(F38=0," ",F38*$W$6)</f>
        <v xml:space="preserve"> </v>
      </c>
      <c r="G39" s="1565"/>
      <c r="H39" s="1566" t="str">
        <f>IF(H38=0," ",H38*$W$7)</f>
        <v xml:space="preserve"> </v>
      </c>
      <c r="I39" s="1564"/>
      <c r="J39" s="1565" t="str">
        <f>IF(J38=0," ",J38*$W$10*1000)</f>
        <v xml:space="preserve"> </v>
      </c>
      <c r="K39" s="1565"/>
      <c r="L39" s="1565" t="str">
        <f>IF(L38=0," ",L38*$W$11*1000)</f>
        <v xml:space="preserve"> </v>
      </c>
      <c r="M39" s="1565"/>
      <c r="N39" s="1569" t="str">
        <f>IF(N38=0,"",0)</f>
        <v/>
      </c>
      <c r="O39" s="1570"/>
      <c r="P39" s="1565">
        <f>SUM(D39:O39)</f>
        <v>0</v>
      </c>
      <c r="Q39" s="1591"/>
      <c r="R39" s="1563" t="str">
        <f>IF(R38=0," ",R38*$W$5)</f>
        <v xml:space="preserve"> </v>
      </c>
      <c r="S39" s="1564"/>
      <c r="T39" s="1565" t="str">
        <f>IF(T38=0," ",T38*$W$6)</f>
        <v xml:space="preserve"> </v>
      </c>
      <c r="U39" s="1565"/>
      <c r="V39" s="1566" t="str">
        <f>IF(V38=0," ",V38*$W$7)</f>
        <v xml:space="preserve"> </v>
      </c>
      <c r="W39" s="1564"/>
      <c r="X39" s="1565" t="str">
        <f>IF(X38=0," ",X38*$W$10*1000)</f>
        <v xml:space="preserve"> </v>
      </c>
      <c r="Y39" s="1565"/>
      <c r="Z39" s="1565" t="str">
        <f>IF(Z38=0," ",Z38*$W$11*1000)</f>
        <v xml:space="preserve"> </v>
      </c>
      <c r="AA39" s="1565"/>
      <c r="AB39" s="1569" t="str">
        <f>IF(AB38=0,"",0)</f>
        <v/>
      </c>
      <c r="AC39" s="1570"/>
      <c r="AD39" s="1565">
        <f>SUM(R39:AC39)</f>
        <v>0</v>
      </c>
      <c r="AE39" s="1591"/>
      <c r="AF39" s="1592">
        <f>P39-AD39</f>
        <v>0</v>
      </c>
      <c r="AG39" s="1593"/>
      <c r="AH39" s="1594" t="s">
        <v>690</v>
      </c>
      <c r="AI39" s="1595"/>
      <c r="AN39" s="1603"/>
      <c r="AO39" s="1656"/>
      <c r="AP39" s="1561" t="s">
        <v>773</v>
      </c>
      <c r="AQ39" s="1562"/>
      <c r="AR39" s="1563" t="e">
        <f t="shared" si="5"/>
        <v>#VALUE!</v>
      </c>
      <c r="AS39" s="1564"/>
      <c r="AT39" s="1565" t="e">
        <f t="shared" si="6"/>
        <v>#VALUE!</v>
      </c>
      <c r="AU39" s="1565"/>
      <c r="AV39" s="1566" t="e">
        <f t="shared" si="7"/>
        <v>#VALUE!</v>
      </c>
      <c r="AW39" s="1564"/>
      <c r="AX39" s="1565" t="e">
        <f t="shared" si="8"/>
        <v>#VALUE!</v>
      </c>
      <c r="AY39" s="1565"/>
      <c r="AZ39" s="1565" t="e">
        <f t="shared" si="9"/>
        <v>#VALUE!</v>
      </c>
      <c r="BA39" s="1565"/>
      <c r="BB39" s="1564" t="e">
        <f t="shared" si="10"/>
        <v>#VALUE!</v>
      </c>
      <c r="BC39" s="1566"/>
      <c r="BD39" s="1565" t="e">
        <f>SUM(AR39:BC39)</f>
        <v>#VALUE!</v>
      </c>
      <c r="BE39" s="1593"/>
    </row>
    <row r="40" spans="1:57" s="177" customFormat="1" ht="21.95" customHeight="1">
      <c r="A40" s="1604"/>
      <c r="B40" s="1609" t="s">
        <v>774</v>
      </c>
      <c r="C40" s="1610"/>
      <c r="D40" s="1607" t="str">
        <f>IF(D38=0," ",D38*$Y$5)</f>
        <v xml:space="preserve"> </v>
      </c>
      <c r="E40" s="1608"/>
      <c r="F40" s="1576" t="str">
        <f>IF(F38=0," ",F38*$Y$5)</f>
        <v xml:space="preserve"> </v>
      </c>
      <c r="G40" s="1578"/>
      <c r="H40" s="1576" t="str">
        <f>IF(H38=0," ",H38*$Y$7)</f>
        <v xml:space="preserve"> </v>
      </c>
      <c r="I40" s="1578"/>
      <c r="J40" s="1576" t="str">
        <f>IF(J38=0," ",J38*$Y$10*1000)</f>
        <v xml:space="preserve"> </v>
      </c>
      <c r="K40" s="1578"/>
      <c r="L40" s="1576" t="str">
        <f>IF(L38=0," ",L38*$Y$11*1000)</f>
        <v xml:space="preserve"> </v>
      </c>
      <c r="M40" s="1578"/>
      <c r="N40" s="1576" t="str">
        <f>IF(N38=0,"",N38*($Y$8+$Y$9))</f>
        <v/>
      </c>
      <c r="O40" s="1578"/>
      <c r="P40" s="1576">
        <f>SUM(D40:O40)</f>
        <v>0</v>
      </c>
      <c r="Q40" s="1577"/>
      <c r="R40" s="1607" t="str">
        <f>IF(R38=0," ",R38*$Y$5)</f>
        <v xml:space="preserve"> </v>
      </c>
      <c r="S40" s="1608"/>
      <c r="T40" s="1576" t="str">
        <f>IF(T38=0," ",T38*$Y$5)</f>
        <v xml:space="preserve"> </v>
      </c>
      <c r="U40" s="1578"/>
      <c r="V40" s="1576" t="str">
        <f>IF(V38=0," ",V38*$Y$7)</f>
        <v xml:space="preserve"> </v>
      </c>
      <c r="W40" s="1578"/>
      <c r="X40" s="1576" t="str">
        <f>IF(X38=0," ",X38*$Y$10*1000)</f>
        <v xml:space="preserve"> </v>
      </c>
      <c r="Y40" s="1578"/>
      <c r="Z40" s="1576" t="str">
        <f>IF(Z38=0," ",Z38*$Y$11*1000)</f>
        <v xml:space="preserve"> </v>
      </c>
      <c r="AA40" s="1578"/>
      <c r="AB40" s="1576" t="str">
        <f>IF(AB38=0,"",AB38*($Y$8+$Y$9))</f>
        <v/>
      </c>
      <c r="AC40" s="1578"/>
      <c r="AD40" s="1576">
        <f>SUM(R40:AC40)</f>
        <v>0</v>
      </c>
      <c r="AE40" s="1577"/>
      <c r="AF40" s="1600">
        <f>P40-AD40</f>
        <v>0</v>
      </c>
      <c r="AG40" s="1601"/>
      <c r="AH40" s="1614"/>
      <c r="AI40" s="1615"/>
      <c r="AN40" s="1604"/>
      <c r="AO40" s="1657"/>
      <c r="AP40" s="1609" t="s">
        <v>774</v>
      </c>
      <c r="AQ40" s="1610"/>
      <c r="AR40" s="1650" t="e">
        <f t="shared" si="5"/>
        <v>#VALUE!</v>
      </c>
      <c r="AS40" s="1651"/>
      <c r="AT40" s="1652" t="e">
        <f t="shared" si="6"/>
        <v>#VALUE!</v>
      </c>
      <c r="AU40" s="1653"/>
      <c r="AV40" s="1652" t="e">
        <f t="shared" si="7"/>
        <v>#VALUE!</v>
      </c>
      <c r="AW40" s="1653"/>
      <c r="AX40" s="1652" t="e">
        <f t="shared" si="8"/>
        <v>#VALUE!</v>
      </c>
      <c r="AY40" s="1653"/>
      <c r="AZ40" s="1652" t="e">
        <f t="shared" si="9"/>
        <v>#VALUE!</v>
      </c>
      <c r="BA40" s="1653"/>
      <c r="BB40" s="1652" t="e">
        <f t="shared" si="10"/>
        <v>#VALUE!</v>
      </c>
      <c r="BC40" s="1653"/>
      <c r="BD40" s="1652" t="e">
        <f>SUM(AR40:BC40)</f>
        <v>#VALUE!</v>
      </c>
      <c r="BE40" s="1654"/>
    </row>
    <row r="41" spans="1:57" s="177" customFormat="1" ht="21.95" customHeight="1">
      <c r="A41" s="1602">
        <v>5</v>
      </c>
      <c r="B41" s="1605" t="s">
        <v>681</v>
      </c>
      <c r="C41" s="1606"/>
      <c r="D41" s="1581"/>
      <c r="E41" s="1582"/>
      <c r="F41" s="1575"/>
      <c r="G41" s="1575"/>
      <c r="H41" s="1575"/>
      <c r="I41" s="1575"/>
      <c r="J41" s="1575"/>
      <c r="K41" s="1575"/>
      <c r="L41" s="1575"/>
      <c r="M41" s="1575"/>
      <c r="N41" s="1560"/>
      <c r="O41" s="1560"/>
      <c r="P41" s="1579">
        <f>SUM(D41:O41)</f>
        <v>0</v>
      </c>
      <c r="Q41" s="1580"/>
      <c r="R41" s="1581"/>
      <c r="S41" s="1582"/>
      <c r="T41" s="1575"/>
      <c r="U41" s="1575"/>
      <c r="V41" s="1560"/>
      <c r="W41" s="1560"/>
      <c r="X41" s="1583"/>
      <c r="Y41" s="1584"/>
      <c r="Z41" s="1583"/>
      <c r="AA41" s="1584"/>
      <c r="AB41" s="1560"/>
      <c r="AC41" s="1560"/>
      <c r="AD41" s="1579">
        <f>SUM(R41:AC41)</f>
        <v>0</v>
      </c>
      <c r="AE41" s="1580"/>
      <c r="AF41" s="1596">
        <f>P41-AD41</f>
        <v>0</v>
      </c>
      <c r="AG41" s="1597"/>
      <c r="AH41" s="1612" t="s">
        <v>689</v>
      </c>
      <c r="AI41" s="1613"/>
      <c r="AN41" s="1602">
        <v>5</v>
      </c>
      <c r="AO41" s="1655">
        <f>B11</f>
        <v>0</v>
      </c>
      <c r="AP41" s="1605" t="s">
        <v>681</v>
      </c>
      <c r="AQ41" s="1606"/>
      <c r="AR41" s="1618">
        <f t="shared" si="5"/>
        <v>0</v>
      </c>
      <c r="AS41" s="1619"/>
      <c r="AT41" s="1620">
        <f t="shared" si="6"/>
        <v>0</v>
      </c>
      <c r="AU41" s="1620"/>
      <c r="AV41" s="1620">
        <f t="shared" si="7"/>
        <v>0</v>
      </c>
      <c r="AW41" s="1620"/>
      <c r="AX41" s="1620">
        <f t="shared" si="8"/>
        <v>0</v>
      </c>
      <c r="AY41" s="1620"/>
      <c r="AZ41" s="1620">
        <f t="shared" si="9"/>
        <v>0</v>
      </c>
      <c r="BA41" s="1620"/>
      <c r="BB41" s="1579">
        <f t="shared" si="10"/>
        <v>0</v>
      </c>
      <c r="BC41" s="1579"/>
      <c r="BD41" s="1579">
        <f>SUM(AR41:BC41)</f>
        <v>0</v>
      </c>
      <c r="BE41" s="1597"/>
    </row>
    <row r="42" spans="1:57" s="177" customFormat="1" ht="21.95" customHeight="1">
      <c r="A42" s="1603"/>
      <c r="B42" s="1547" t="s">
        <v>682</v>
      </c>
      <c r="C42" s="1548"/>
      <c r="D42" s="1549"/>
      <c r="E42" s="1550"/>
      <c r="F42" s="1551"/>
      <c r="G42" s="1551"/>
      <c r="H42" s="1551"/>
      <c r="I42" s="1551"/>
      <c r="J42" s="1551"/>
      <c r="K42" s="1551"/>
      <c r="L42" s="1551"/>
      <c r="M42" s="1551"/>
      <c r="N42" s="1567"/>
      <c r="O42" s="1567"/>
      <c r="P42" s="1585" t="s">
        <v>563</v>
      </c>
      <c r="Q42" s="1586"/>
      <c r="R42" s="1549"/>
      <c r="S42" s="1550"/>
      <c r="T42" s="1551"/>
      <c r="U42" s="1551"/>
      <c r="V42" s="1567"/>
      <c r="W42" s="1567"/>
      <c r="X42" s="1550"/>
      <c r="Y42" s="1568"/>
      <c r="Z42" s="1550"/>
      <c r="AA42" s="1568"/>
      <c r="AB42" s="1567"/>
      <c r="AC42" s="1567"/>
      <c r="AD42" s="1585" t="s">
        <v>563</v>
      </c>
      <c r="AE42" s="1586"/>
      <c r="AF42" s="1587" t="s">
        <v>563</v>
      </c>
      <c r="AG42" s="1588"/>
      <c r="AH42" s="1589"/>
      <c r="AI42" s="1590"/>
      <c r="AN42" s="1603"/>
      <c r="AO42" s="1656"/>
      <c r="AP42" s="1547" t="s">
        <v>682</v>
      </c>
      <c r="AQ42" s="1548"/>
      <c r="AR42" s="1563">
        <f t="shared" si="5"/>
        <v>0</v>
      </c>
      <c r="AS42" s="1564"/>
      <c r="AT42" s="1565">
        <f t="shared" si="6"/>
        <v>0</v>
      </c>
      <c r="AU42" s="1565"/>
      <c r="AV42" s="1565">
        <f t="shared" si="7"/>
        <v>0</v>
      </c>
      <c r="AW42" s="1565"/>
      <c r="AX42" s="1565">
        <f t="shared" si="8"/>
        <v>0</v>
      </c>
      <c r="AY42" s="1565"/>
      <c r="AZ42" s="1565">
        <f t="shared" si="9"/>
        <v>0</v>
      </c>
      <c r="BA42" s="1565"/>
      <c r="BB42" s="1625">
        <f t="shared" si="10"/>
        <v>0</v>
      </c>
      <c r="BC42" s="1625"/>
      <c r="BD42" s="1585" t="s">
        <v>563</v>
      </c>
      <c r="BE42" s="1588"/>
    </row>
    <row r="43" spans="1:57" s="177" customFormat="1" ht="21.95" customHeight="1">
      <c r="A43" s="1603"/>
      <c r="B43" s="1561" t="s">
        <v>773</v>
      </c>
      <c r="C43" s="1562"/>
      <c r="D43" s="1563" t="str">
        <f>IF(D42=0," ",D42*$W$5)</f>
        <v xml:space="preserve"> </v>
      </c>
      <c r="E43" s="1564"/>
      <c r="F43" s="1565" t="str">
        <f>IF(F42=0," ",F42*$W$6)</f>
        <v xml:space="preserve"> </v>
      </c>
      <c r="G43" s="1565"/>
      <c r="H43" s="1566" t="str">
        <f>IF(H42=0," ",H42*$W$7)</f>
        <v xml:space="preserve"> </v>
      </c>
      <c r="I43" s="1564"/>
      <c r="J43" s="1565" t="str">
        <f>IF(J42=0," ",J42*$W$10*1000)</f>
        <v xml:space="preserve"> </v>
      </c>
      <c r="K43" s="1565"/>
      <c r="L43" s="1565" t="str">
        <f>IF(L42=0," ",L42*$W$11*1000)</f>
        <v xml:space="preserve"> </v>
      </c>
      <c r="M43" s="1565"/>
      <c r="N43" s="1569" t="str">
        <f>IF(N42=0,"",0)</f>
        <v/>
      </c>
      <c r="O43" s="1570"/>
      <c r="P43" s="1565">
        <f>SUM(D43:O43)</f>
        <v>0</v>
      </c>
      <c r="Q43" s="1591"/>
      <c r="R43" s="1563" t="str">
        <f>IF(R42=0," ",R42*$W$5)</f>
        <v xml:space="preserve"> </v>
      </c>
      <c r="S43" s="1564"/>
      <c r="T43" s="1565" t="str">
        <f>IF(T42=0," ",T42*$W$6)</f>
        <v xml:space="preserve"> </v>
      </c>
      <c r="U43" s="1565"/>
      <c r="V43" s="1566" t="str">
        <f>IF(V42=0," ",V42*$W$7)</f>
        <v xml:space="preserve"> </v>
      </c>
      <c r="W43" s="1564"/>
      <c r="X43" s="1565" t="str">
        <f>IF(X42=0," ",X42*$W$10*1000)</f>
        <v xml:space="preserve"> </v>
      </c>
      <c r="Y43" s="1565"/>
      <c r="Z43" s="1565" t="str">
        <f>IF(Z42=0," ",Z42*$W$11*1000)</f>
        <v xml:space="preserve"> </v>
      </c>
      <c r="AA43" s="1565"/>
      <c r="AB43" s="1569" t="str">
        <f>IF(AB42=0,"",0)</f>
        <v/>
      </c>
      <c r="AC43" s="1570"/>
      <c r="AD43" s="1565">
        <f>SUM(R43:AC43)</f>
        <v>0</v>
      </c>
      <c r="AE43" s="1591"/>
      <c r="AF43" s="1592">
        <f>P43-AD43</f>
        <v>0</v>
      </c>
      <c r="AG43" s="1593"/>
      <c r="AH43" s="1594" t="s">
        <v>690</v>
      </c>
      <c r="AI43" s="1595"/>
      <c r="AN43" s="1603"/>
      <c r="AO43" s="1656"/>
      <c r="AP43" s="1561" t="s">
        <v>773</v>
      </c>
      <c r="AQ43" s="1562"/>
      <c r="AR43" s="1563" t="e">
        <f t="shared" si="5"/>
        <v>#VALUE!</v>
      </c>
      <c r="AS43" s="1564"/>
      <c r="AT43" s="1565" t="e">
        <f t="shared" si="6"/>
        <v>#VALUE!</v>
      </c>
      <c r="AU43" s="1565"/>
      <c r="AV43" s="1566" t="e">
        <f t="shared" si="7"/>
        <v>#VALUE!</v>
      </c>
      <c r="AW43" s="1564"/>
      <c r="AX43" s="1565" t="e">
        <f t="shared" si="8"/>
        <v>#VALUE!</v>
      </c>
      <c r="AY43" s="1565"/>
      <c r="AZ43" s="1565" t="e">
        <f t="shared" si="9"/>
        <v>#VALUE!</v>
      </c>
      <c r="BA43" s="1565"/>
      <c r="BB43" s="1564" t="e">
        <f t="shared" si="10"/>
        <v>#VALUE!</v>
      </c>
      <c r="BC43" s="1566"/>
      <c r="BD43" s="1565" t="e">
        <f>SUM(AR43:BC43)</f>
        <v>#VALUE!</v>
      </c>
      <c r="BE43" s="1593"/>
    </row>
    <row r="44" spans="1:57" s="177" customFormat="1" ht="21.95" customHeight="1">
      <c r="A44" s="1604"/>
      <c r="B44" s="1609" t="s">
        <v>774</v>
      </c>
      <c r="C44" s="1610"/>
      <c r="D44" s="1607" t="str">
        <f>IF(D42=0," ",D42*$Y$5)</f>
        <v xml:space="preserve"> </v>
      </c>
      <c r="E44" s="1608"/>
      <c r="F44" s="1576" t="str">
        <f>IF(F42=0," ",F42*$Y$5)</f>
        <v xml:space="preserve"> </v>
      </c>
      <c r="G44" s="1578"/>
      <c r="H44" s="1576" t="str">
        <f>IF(H42=0," ",H42*$Y$7)</f>
        <v xml:space="preserve"> </v>
      </c>
      <c r="I44" s="1578"/>
      <c r="J44" s="1576" t="str">
        <f>IF(J42=0," ",J42*$Y$10*1000)</f>
        <v xml:space="preserve"> </v>
      </c>
      <c r="K44" s="1578"/>
      <c r="L44" s="1576" t="str">
        <f>IF(L42=0," ",L42*$Y$11*1000)</f>
        <v xml:space="preserve"> </v>
      </c>
      <c r="M44" s="1578"/>
      <c r="N44" s="1576" t="str">
        <f>IF(N42=0,"",N42*($Y$8+$Y$9))</f>
        <v/>
      </c>
      <c r="O44" s="1578"/>
      <c r="P44" s="1576">
        <f>SUM(D44:O44)</f>
        <v>0</v>
      </c>
      <c r="Q44" s="1577"/>
      <c r="R44" s="1607" t="str">
        <f>IF(R42=0," ",R42*$Y$5)</f>
        <v xml:space="preserve"> </v>
      </c>
      <c r="S44" s="1608"/>
      <c r="T44" s="1576" t="str">
        <f>IF(T42=0," ",T42*$Y$5)</f>
        <v xml:space="preserve"> </v>
      </c>
      <c r="U44" s="1578"/>
      <c r="V44" s="1576" t="str">
        <f>IF(V42=0," ",V42*$Y$7)</f>
        <v xml:space="preserve"> </v>
      </c>
      <c r="W44" s="1578"/>
      <c r="X44" s="1576" t="str">
        <f>IF(X42=0," ",X42*$Y$10*1000)</f>
        <v xml:space="preserve"> </v>
      </c>
      <c r="Y44" s="1578"/>
      <c r="Z44" s="1576" t="str">
        <f>IF(Z42=0," ",Z42*$Y$11*1000)</f>
        <v xml:space="preserve"> </v>
      </c>
      <c r="AA44" s="1578"/>
      <c r="AB44" s="1576" t="str">
        <f>IF(AB42=0,"",AB42*($Y$8+$Y$9))</f>
        <v/>
      </c>
      <c r="AC44" s="1578"/>
      <c r="AD44" s="1576">
        <f>SUM(R44:AC44)</f>
        <v>0</v>
      </c>
      <c r="AE44" s="1577"/>
      <c r="AF44" s="1600">
        <f>P44-AD44</f>
        <v>0</v>
      </c>
      <c r="AG44" s="1601"/>
      <c r="AH44" s="1614"/>
      <c r="AI44" s="1615"/>
      <c r="AN44" s="1604"/>
      <c r="AO44" s="1657"/>
      <c r="AP44" s="1609" t="s">
        <v>774</v>
      </c>
      <c r="AQ44" s="1610"/>
      <c r="AR44" s="1650" t="e">
        <f t="shared" si="5"/>
        <v>#VALUE!</v>
      </c>
      <c r="AS44" s="1651"/>
      <c r="AT44" s="1652" t="e">
        <f t="shared" si="6"/>
        <v>#VALUE!</v>
      </c>
      <c r="AU44" s="1653"/>
      <c r="AV44" s="1652" t="e">
        <f t="shared" si="7"/>
        <v>#VALUE!</v>
      </c>
      <c r="AW44" s="1653"/>
      <c r="AX44" s="1652" t="e">
        <f t="shared" si="8"/>
        <v>#VALUE!</v>
      </c>
      <c r="AY44" s="1653"/>
      <c r="AZ44" s="1652" t="e">
        <f t="shared" si="9"/>
        <v>#VALUE!</v>
      </c>
      <c r="BA44" s="1653"/>
      <c r="BB44" s="1652" t="e">
        <f t="shared" si="10"/>
        <v>#VALUE!</v>
      </c>
      <c r="BC44" s="1653"/>
      <c r="BD44" s="1652" t="e">
        <f>SUM(AR44:BC44)</f>
        <v>#VALUE!</v>
      </c>
      <c r="BE44" s="1654"/>
    </row>
    <row r="45" spans="1:57" s="177" customFormat="1" ht="21.95" customHeight="1">
      <c r="A45" s="1602">
        <v>6</v>
      </c>
      <c r="B45" s="1605" t="s">
        <v>681</v>
      </c>
      <c r="C45" s="1606"/>
      <c r="D45" s="1581"/>
      <c r="E45" s="1582"/>
      <c r="F45" s="1575"/>
      <c r="G45" s="1575"/>
      <c r="H45" s="1575"/>
      <c r="I45" s="1575"/>
      <c r="J45" s="1575"/>
      <c r="K45" s="1575"/>
      <c r="L45" s="1575"/>
      <c r="M45" s="1575"/>
      <c r="N45" s="1560"/>
      <c r="O45" s="1560"/>
      <c r="P45" s="1579">
        <f>SUM(D45:O45)</f>
        <v>0</v>
      </c>
      <c r="Q45" s="1580"/>
      <c r="R45" s="1581"/>
      <c r="S45" s="1582"/>
      <c r="T45" s="1575"/>
      <c r="U45" s="1575"/>
      <c r="V45" s="1560"/>
      <c r="W45" s="1560"/>
      <c r="X45" s="1583"/>
      <c r="Y45" s="1584"/>
      <c r="Z45" s="1583"/>
      <c r="AA45" s="1584"/>
      <c r="AB45" s="1560"/>
      <c r="AC45" s="1560"/>
      <c r="AD45" s="1579">
        <f>SUM(R45:AC45)</f>
        <v>0</v>
      </c>
      <c r="AE45" s="1580"/>
      <c r="AF45" s="1596">
        <f>P45-AD45</f>
        <v>0</v>
      </c>
      <c r="AG45" s="1597"/>
      <c r="AH45" s="1612" t="s">
        <v>689</v>
      </c>
      <c r="AI45" s="1613"/>
      <c r="AN45" s="1602">
        <v>6</v>
      </c>
      <c r="AO45" s="1655">
        <f>B12</f>
        <v>0</v>
      </c>
      <c r="AP45" s="1605" t="s">
        <v>681</v>
      </c>
      <c r="AQ45" s="1606"/>
      <c r="AR45" s="1618">
        <f t="shared" si="5"/>
        <v>0</v>
      </c>
      <c r="AS45" s="1619"/>
      <c r="AT45" s="1620">
        <f t="shared" si="6"/>
        <v>0</v>
      </c>
      <c r="AU45" s="1620"/>
      <c r="AV45" s="1620">
        <f t="shared" si="7"/>
        <v>0</v>
      </c>
      <c r="AW45" s="1620"/>
      <c r="AX45" s="1620">
        <f t="shared" si="8"/>
        <v>0</v>
      </c>
      <c r="AY45" s="1620"/>
      <c r="AZ45" s="1620">
        <f t="shared" si="9"/>
        <v>0</v>
      </c>
      <c r="BA45" s="1620"/>
      <c r="BB45" s="1579">
        <f t="shared" si="10"/>
        <v>0</v>
      </c>
      <c r="BC45" s="1579"/>
      <c r="BD45" s="1579">
        <f>SUM(AR45:BC45)</f>
        <v>0</v>
      </c>
      <c r="BE45" s="1597"/>
    </row>
    <row r="46" spans="1:57" s="177" customFormat="1" ht="21.95" customHeight="1">
      <c r="A46" s="1603"/>
      <c r="B46" s="1547" t="s">
        <v>682</v>
      </c>
      <c r="C46" s="1548"/>
      <c r="D46" s="1549"/>
      <c r="E46" s="1550"/>
      <c r="F46" s="1551"/>
      <c r="G46" s="1551"/>
      <c r="H46" s="1551"/>
      <c r="I46" s="1551"/>
      <c r="J46" s="1551"/>
      <c r="K46" s="1551"/>
      <c r="L46" s="1551"/>
      <c r="M46" s="1551"/>
      <c r="N46" s="1567"/>
      <c r="O46" s="1567"/>
      <c r="P46" s="1585" t="s">
        <v>563</v>
      </c>
      <c r="Q46" s="1586"/>
      <c r="R46" s="1549"/>
      <c r="S46" s="1550"/>
      <c r="T46" s="1551"/>
      <c r="U46" s="1551"/>
      <c r="V46" s="1567"/>
      <c r="W46" s="1567"/>
      <c r="X46" s="1550"/>
      <c r="Y46" s="1568"/>
      <c r="Z46" s="1550"/>
      <c r="AA46" s="1568"/>
      <c r="AB46" s="1567"/>
      <c r="AC46" s="1567"/>
      <c r="AD46" s="1585" t="s">
        <v>563</v>
      </c>
      <c r="AE46" s="1586"/>
      <c r="AF46" s="1587" t="s">
        <v>563</v>
      </c>
      <c r="AG46" s="1588"/>
      <c r="AH46" s="1589"/>
      <c r="AI46" s="1590"/>
      <c r="AN46" s="1603"/>
      <c r="AO46" s="1656"/>
      <c r="AP46" s="1547" t="s">
        <v>682</v>
      </c>
      <c r="AQ46" s="1548"/>
      <c r="AR46" s="1563">
        <f t="shared" si="5"/>
        <v>0</v>
      </c>
      <c r="AS46" s="1564"/>
      <c r="AT46" s="1565">
        <f t="shared" si="6"/>
        <v>0</v>
      </c>
      <c r="AU46" s="1565"/>
      <c r="AV46" s="1565">
        <f t="shared" si="7"/>
        <v>0</v>
      </c>
      <c r="AW46" s="1565"/>
      <c r="AX46" s="1565">
        <f t="shared" si="8"/>
        <v>0</v>
      </c>
      <c r="AY46" s="1565"/>
      <c r="AZ46" s="1565">
        <f t="shared" si="9"/>
        <v>0</v>
      </c>
      <c r="BA46" s="1565"/>
      <c r="BB46" s="1625">
        <f t="shared" si="10"/>
        <v>0</v>
      </c>
      <c r="BC46" s="1625"/>
      <c r="BD46" s="1585" t="s">
        <v>563</v>
      </c>
      <c r="BE46" s="1588"/>
    </row>
    <row r="47" spans="1:57" s="177" customFormat="1" ht="21.95" customHeight="1">
      <c r="A47" s="1603"/>
      <c r="B47" s="1561" t="s">
        <v>773</v>
      </c>
      <c r="C47" s="1562"/>
      <c r="D47" s="1563" t="str">
        <f>IF(D46=0," ",D46*$W$5)</f>
        <v xml:space="preserve"> </v>
      </c>
      <c r="E47" s="1564"/>
      <c r="F47" s="1565" t="str">
        <f>IF(F46=0," ",F46*$W$6)</f>
        <v xml:space="preserve"> </v>
      </c>
      <c r="G47" s="1565"/>
      <c r="H47" s="1566" t="str">
        <f>IF(H46=0," ",H46*$W$7)</f>
        <v xml:space="preserve"> </v>
      </c>
      <c r="I47" s="1564"/>
      <c r="J47" s="1565" t="str">
        <f>IF(J46=0," ",J46*$W$10*1000)</f>
        <v xml:space="preserve"> </v>
      </c>
      <c r="K47" s="1565"/>
      <c r="L47" s="1565" t="str">
        <f>IF(L46=0," ",L46*$W$11*1000)</f>
        <v xml:space="preserve"> </v>
      </c>
      <c r="M47" s="1565"/>
      <c r="N47" s="1569" t="str">
        <f>IF(N46=0,"",0)</f>
        <v/>
      </c>
      <c r="O47" s="1570"/>
      <c r="P47" s="1565">
        <f>SUM(D47:O47)</f>
        <v>0</v>
      </c>
      <c r="Q47" s="1591"/>
      <c r="R47" s="1563" t="str">
        <f>IF(R46=0," ",R46*$W$5)</f>
        <v xml:space="preserve"> </v>
      </c>
      <c r="S47" s="1564"/>
      <c r="T47" s="1565" t="str">
        <f>IF(T46=0," ",T46*$W$6)</f>
        <v xml:space="preserve"> </v>
      </c>
      <c r="U47" s="1565"/>
      <c r="V47" s="1566" t="str">
        <f>IF(V46=0," ",V46*$W$7)</f>
        <v xml:space="preserve"> </v>
      </c>
      <c r="W47" s="1564"/>
      <c r="X47" s="1565" t="str">
        <f>IF(X46=0," ",X46*$W$10*1000)</f>
        <v xml:space="preserve"> </v>
      </c>
      <c r="Y47" s="1565"/>
      <c r="Z47" s="1565" t="str">
        <f>IF(Z46=0," ",Z46*$W$11*1000)</f>
        <v xml:space="preserve"> </v>
      </c>
      <c r="AA47" s="1565"/>
      <c r="AB47" s="1569" t="str">
        <f>IF(AB46=0,"",0)</f>
        <v/>
      </c>
      <c r="AC47" s="1570"/>
      <c r="AD47" s="1565">
        <f>SUM(R47:AC47)</f>
        <v>0</v>
      </c>
      <c r="AE47" s="1591"/>
      <c r="AF47" s="1592">
        <f>P47-AD47</f>
        <v>0</v>
      </c>
      <c r="AG47" s="1593"/>
      <c r="AH47" s="1594" t="s">
        <v>690</v>
      </c>
      <c r="AI47" s="1595"/>
      <c r="AN47" s="1603"/>
      <c r="AO47" s="1656"/>
      <c r="AP47" s="1561" t="s">
        <v>773</v>
      </c>
      <c r="AQ47" s="1562"/>
      <c r="AR47" s="1563" t="e">
        <f t="shared" si="5"/>
        <v>#VALUE!</v>
      </c>
      <c r="AS47" s="1564"/>
      <c r="AT47" s="1565" t="e">
        <f t="shared" si="6"/>
        <v>#VALUE!</v>
      </c>
      <c r="AU47" s="1565"/>
      <c r="AV47" s="1566" t="e">
        <f t="shared" si="7"/>
        <v>#VALUE!</v>
      </c>
      <c r="AW47" s="1564"/>
      <c r="AX47" s="1565" t="e">
        <f t="shared" si="8"/>
        <v>#VALUE!</v>
      </c>
      <c r="AY47" s="1565"/>
      <c r="AZ47" s="1565" t="e">
        <f t="shared" si="9"/>
        <v>#VALUE!</v>
      </c>
      <c r="BA47" s="1565"/>
      <c r="BB47" s="1564" t="e">
        <f t="shared" si="10"/>
        <v>#VALUE!</v>
      </c>
      <c r="BC47" s="1566"/>
      <c r="BD47" s="1565" t="e">
        <f>SUM(AR47:BC47)</f>
        <v>#VALUE!</v>
      </c>
      <c r="BE47" s="1593"/>
    </row>
    <row r="48" spans="1:57" s="177" customFormat="1" ht="21.95" customHeight="1">
      <c r="A48" s="1604"/>
      <c r="B48" s="1609" t="s">
        <v>774</v>
      </c>
      <c r="C48" s="1610"/>
      <c r="D48" s="1607" t="str">
        <f>IF(D46=0," ",D46*$Y$5)</f>
        <v xml:space="preserve"> </v>
      </c>
      <c r="E48" s="1608"/>
      <c r="F48" s="1576" t="str">
        <f>IF(F46=0," ",F46*$Y$5)</f>
        <v xml:space="preserve"> </v>
      </c>
      <c r="G48" s="1578"/>
      <c r="H48" s="1576" t="str">
        <f>IF(H46=0," ",H46*$Y$7)</f>
        <v xml:space="preserve"> </v>
      </c>
      <c r="I48" s="1578"/>
      <c r="J48" s="1576" t="str">
        <f>IF(J46=0," ",J46*$Y$10*1000)</f>
        <v xml:space="preserve"> </v>
      </c>
      <c r="K48" s="1578"/>
      <c r="L48" s="1576" t="str">
        <f>IF(L46=0," ",L46*$Y$11*1000)</f>
        <v xml:space="preserve"> </v>
      </c>
      <c r="M48" s="1578"/>
      <c r="N48" s="1576" t="str">
        <f>IF(N46=0,"",N46*($Y$8+$Y$9))</f>
        <v/>
      </c>
      <c r="O48" s="1578"/>
      <c r="P48" s="1576">
        <f>SUM(D48:O48)</f>
        <v>0</v>
      </c>
      <c r="Q48" s="1577"/>
      <c r="R48" s="1607" t="str">
        <f>IF(R46=0," ",R46*$Y$5)</f>
        <v xml:space="preserve"> </v>
      </c>
      <c r="S48" s="1608"/>
      <c r="T48" s="1576" t="str">
        <f>IF(T46=0," ",T46*$Y$5)</f>
        <v xml:space="preserve"> </v>
      </c>
      <c r="U48" s="1578"/>
      <c r="V48" s="1576" t="str">
        <f>IF(V46=0," ",V46*$Y$7)</f>
        <v xml:space="preserve"> </v>
      </c>
      <c r="W48" s="1578"/>
      <c r="X48" s="1576" t="str">
        <f>IF(X46=0," ",X46*$Y$10*1000)</f>
        <v xml:space="preserve"> </v>
      </c>
      <c r="Y48" s="1578"/>
      <c r="Z48" s="1576" t="str">
        <f>IF(Z46=0," ",Z46*$Y$11*1000)</f>
        <v xml:space="preserve"> </v>
      </c>
      <c r="AA48" s="1578"/>
      <c r="AB48" s="1576" t="str">
        <f>IF(AB46=0,"",AB46*($Y$8+$Y$9))</f>
        <v/>
      </c>
      <c r="AC48" s="1578"/>
      <c r="AD48" s="1576">
        <f>SUM(R48:AC48)</f>
        <v>0</v>
      </c>
      <c r="AE48" s="1577"/>
      <c r="AF48" s="1600">
        <f>P48-AD48</f>
        <v>0</v>
      </c>
      <c r="AG48" s="1601"/>
      <c r="AH48" s="1614"/>
      <c r="AI48" s="1615"/>
      <c r="AN48" s="1604"/>
      <c r="AO48" s="1657"/>
      <c r="AP48" s="1609" t="s">
        <v>774</v>
      </c>
      <c r="AQ48" s="1610"/>
      <c r="AR48" s="1650" t="e">
        <f t="shared" si="5"/>
        <v>#VALUE!</v>
      </c>
      <c r="AS48" s="1651"/>
      <c r="AT48" s="1652" t="e">
        <f t="shared" si="6"/>
        <v>#VALUE!</v>
      </c>
      <c r="AU48" s="1653"/>
      <c r="AV48" s="1652" t="e">
        <f t="shared" si="7"/>
        <v>#VALUE!</v>
      </c>
      <c r="AW48" s="1653"/>
      <c r="AX48" s="1652" t="e">
        <f t="shared" si="8"/>
        <v>#VALUE!</v>
      </c>
      <c r="AY48" s="1653"/>
      <c r="AZ48" s="1652" t="e">
        <f t="shared" si="9"/>
        <v>#VALUE!</v>
      </c>
      <c r="BA48" s="1653"/>
      <c r="BB48" s="1652" t="e">
        <f t="shared" si="10"/>
        <v>#VALUE!</v>
      </c>
      <c r="BC48" s="1653"/>
      <c r="BD48" s="1652" t="e">
        <f>SUM(AR48:BC48)</f>
        <v>#VALUE!</v>
      </c>
      <c r="BE48" s="1654"/>
    </row>
    <row r="49" spans="1:57" s="177" customFormat="1" ht="21.95" customHeight="1">
      <c r="A49" s="1602">
        <v>7</v>
      </c>
      <c r="B49" s="1605" t="s">
        <v>681</v>
      </c>
      <c r="C49" s="1606"/>
      <c r="D49" s="1581"/>
      <c r="E49" s="1582"/>
      <c r="F49" s="1575"/>
      <c r="G49" s="1575"/>
      <c r="H49" s="1575"/>
      <c r="I49" s="1575"/>
      <c r="J49" s="1575"/>
      <c r="K49" s="1575"/>
      <c r="L49" s="1575"/>
      <c r="M49" s="1575"/>
      <c r="N49" s="1560"/>
      <c r="O49" s="1560"/>
      <c r="P49" s="1579">
        <f>SUM(D49:O49)</f>
        <v>0</v>
      </c>
      <c r="Q49" s="1580"/>
      <c r="R49" s="1581"/>
      <c r="S49" s="1582"/>
      <c r="T49" s="1575"/>
      <c r="U49" s="1575"/>
      <c r="V49" s="1560"/>
      <c r="W49" s="1560"/>
      <c r="X49" s="1583"/>
      <c r="Y49" s="1584"/>
      <c r="Z49" s="1583"/>
      <c r="AA49" s="1584"/>
      <c r="AB49" s="1560"/>
      <c r="AC49" s="1560"/>
      <c r="AD49" s="1579">
        <f>SUM(R49:AC49)</f>
        <v>0</v>
      </c>
      <c r="AE49" s="1580"/>
      <c r="AF49" s="1596">
        <f>P49-AD49</f>
        <v>0</v>
      </c>
      <c r="AG49" s="1597"/>
      <c r="AH49" s="1612" t="s">
        <v>689</v>
      </c>
      <c r="AI49" s="1613"/>
      <c r="AN49" s="1602">
        <v>7</v>
      </c>
      <c r="AO49" s="1655">
        <f>B13</f>
        <v>0</v>
      </c>
      <c r="AP49" s="1605" t="s">
        <v>681</v>
      </c>
      <c r="AQ49" s="1606"/>
      <c r="AR49" s="1618">
        <f t="shared" si="5"/>
        <v>0</v>
      </c>
      <c r="AS49" s="1619"/>
      <c r="AT49" s="1620">
        <f t="shared" si="6"/>
        <v>0</v>
      </c>
      <c r="AU49" s="1620"/>
      <c r="AV49" s="1620">
        <f t="shared" si="7"/>
        <v>0</v>
      </c>
      <c r="AW49" s="1620"/>
      <c r="AX49" s="1620">
        <f t="shared" si="8"/>
        <v>0</v>
      </c>
      <c r="AY49" s="1620"/>
      <c r="AZ49" s="1620">
        <f t="shared" si="9"/>
        <v>0</v>
      </c>
      <c r="BA49" s="1620"/>
      <c r="BB49" s="1579">
        <f t="shared" si="10"/>
        <v>0</v>
      </c>
      <c r="BC49" s="1579"/>
      <c r="BD49" s="1579">
        <f>SUM(AR49:BC49)</f>
        <v>0</v>
      </c>
      <c r="BE49" s="1597"/>
    </row>
    <row r="50" spans="1:57" s="177" customFormat="1" ht="21.95" customHeight="1">
      <c r="A50" s="1603"/>
      <c r="B50" s="1547" t="s">
        <v>682</v>
      </c>
      <c r="C50" s="1548"/>
      <c r="D50" s="1549"/>
      <c r="E50" s="1550"/>
      <c r="F50" s="1551"/>
      <c r="G50" s="1551"/>
      <c r="H50" s="1551"/>
      <c r="I50" s="1551"/>
      <c r="J50" s="1551"/>
      <c r="K50" s="1551"/>
      <c r="L50" s="1551"/>
      <c r="M50" s="1551"/>
      <c r="N50" s="1567"/>
      <c r="O50" s="1567"/>
      <c r="P50" s="1585" t="s">
        <v>563</v>
      </c>
      <c r="Q50" s="1586"/>
      <c r="R50" s="1549"/>
      <c r="S50" s="1550"/>
      <c r="T50" s="1551"/>
      <c r="U50" s="1551"/>
      <c r="V50" s="1567"/>
      <c r="W50" s="1567"/>
      <c r="X50" s="1550"/>
      <c r="Y50" s="1568"/>
      <c r="Z50" s="1550"/>
      <c r="AA50" s="1568"/>
      <c r="AB50" s="1567"/>
      <c r="AC50" s="1567"/>
      <c r="AD50" s="1585" t="s">
        <v>563</v>
      </c>
      <c r="AE50" s="1586"/>
      <c r="AF50" s="1587" t="s">
        <v>563</v>
      </c>
      <c r="AG50" s="1588"/>
      <c r="AH50" s="1589"/>
      <c r="AI50" s="1590"/>
      <c r="AN50" s="1603"/>
      <c r="AO50" s="1656"/>
      <c r="AP50" s="1547" t="s">
        <v>682</v>
      </c>
      <c r="AQ50" s="1548"/>
      <c r="AR50" s="1563">
        <f t="shared" si="5"/>
        <v>0</v>
      </c>
      <c r="AS50" s="1564"/>
      <c r="AT50" s="1565">
        <f t="shared" si="6"/>
        <v>0</v>
      </c>
      <c r="AU50" s="1565"/>
      <c r="AV50" s="1565">
        <f t="shared" si="7"/>
        <v>0</v>
      </c>
      <c r="AW50" s="1565"/>
      <c r="AX50" s="1565">
        <f t="shared" si="8"/>
        <v>0</v>
      </c>
      <c r="AY50" s="1565"/>
      <c r="AZ50" s="1565">
        <f t="shared" si="9"/>
        <v>0</v>
      </c>
      <c r="BA50" s="1565"/>
      <c r="BB50" s="1625">
        <f t="shared" si="10"/>
        <v>0</v>
      </c>
      <c r="BC50" s="1625"/>
      <c r="BD50" s="1585" t="s">
        <v>563</v>
      </c>
      <c r="BE50" s="1588"/>
    </row>
    <row r="51" spans="1:57" s="177" customFormat="1" ht="21.95" customHeight="1">
      <c r="A51" s="1603"/>
      <c r="B51" s="1561" t="s">
        <v>773</v>
      </c>
      <c r="C51" s="1562"/>
      <c r="D51" s="1563" t="str">
        <f>IF(D50=0," ",D50*$W$5)</f>
        <v xml:space="preserve"> </v>
      </c>
      <c r="E51" s="1564"/>
      <c r="F51" s="1565" t="str">
        <f>IF(F50=0," ",F50*$W$6)</f>
        <v xml:space="preserve"> </v>
      </c>
      <c r="G51" s="1565"/>
      <c r="H51" s="1566" t="str">
        <f>IF(H50=0," ",H50*$W$7)</f>
        <v xml:space="preserve"> </v>
      </c>
      <c r="I51" s="1564"/>
      <c r="J51" s="1565" t="str">
        <f>IF(J50=0," ",J50*$W$10*1000)</f>
        <v xml:space="preserve"> </v>
      </c>
      <c r="K51" s="1565"/>
      <c r="L51" s="1565" t="str">
        <f>IF(L50=0," ",L50*$W$11*1000)</f>
        <v xml:space="preserve"> </v>
      </c>
      <c r="M51" s="1565"/>
      <c r="N51" s="1569" t="str">
        <f>IF(N50=0,"",0)</f>
        <v/>
      </c>
      <c r="O51" s="1570"/>
      <c r="P51" s="1565">
        <f>SUM(D51:O51)</f>
        <v>0</v>
      </c>
      <c r="Q51" s="1591"/>
      <c r="R51" s="1563" t="str">
        <f>IF(R50=0," ",R50*$W$5)</f>
        <v xml:space="preserve"> </v>
      </c>
      <c r="S51" s="1564"/>
      <c r="T51" s="1565" t="str">
        <f>IF(T50=0," ",T50*$W$6)</f>
        <v xml:space="preserve"> </v>
      </c>
      <c r="U51" s="1565"/>
      <c r="V51" s="1566" t="str">
        <f>IF(V50=0," ",V50*$W$7)</f>
        <v xml:space="preserve"> </v>
      </c>
      <c r="W51" s="1564"/>
      <c r="X51" s="1565" t="str">
        <f>IF(X50=0," ",X50*$W$10*1000)</f>
        <v xml:space="preserve"> </v>
      </c>
      <c r="Y51" s="1565"/>
      <c r="Z51" s="1565" t="str">
        <f>IF(Z50=0," ",Z50*$W$11*1000)</f>
        <v xml:space="preserve"> </v>
      </c>
      <c r="AA51" s="1565"/>
      <c r="AB51" s="1569" t="str">
        <f>IF(AB50=0,"",0)</f>
        <v/>
      </c>
      <c r="AC51" s="1570"/>
      <c r="AD51" s="1565">
        <f>SUM(R51:AC51)</f>
        <v>0</v>
      </c>
      <c r="AE51" s="1591"/>
      <c r="AF51" s="1592">
        <f>P51-AD51</f>
        <v>0</v>
      </c>
      <c r="AG51" s="1593"/>
      <c r="AH51" s="1594" t="s">
        <v>690</v>
      </c>
      <c r="AI51" s="1595"/>
      <c r="AN51" s="1603"/>
      <c r="AO51" s="1656"/>
      <c r="AP51" s="1561" t="s">
        <v>773</v>
      </c>
      <c r="AQ51" s="1562"/>
      <c r="AR51" s="1563" t="e">
        <f t="shared" si="5"/>
        <v>#VALUE!</v>
      </c>
      <c r="AS51" s="1564"/>
      <c r="AT51" s="1565" t="e">
        <f t="shared" si="6"/>
        <v>#VALUE!</v>
      </c>
      <c r="AU51" s="1565"/>
      <c r="AV51" s="1566" t="e">
        <f t="shared" si="7"/>
        <v>#VALUE!</v>
      </c>
      <c r="AW51" s="1564"/>
      <c r="AX51" s="1565" t="e">
        <f t="shared" si="8"/>
        <v>#VALUE!</v>
      </c>
      <c r="AY51" s="1565"/>
      <c r="AZ51" s="1565" t="e">
        <f t="shared" si="9"/>
        <v>#VALUE!</v>
      </c>
      <c r="BA51" s="1565"/>
      <c r="BB51" s="1564" t="e">
        <f t="shared" si="10"/>
        <v>#VALUE!</v>
      </c>
      <c r="BC51" s="1566"/>
      <c r="BD51" s="1565" t="e">
        <f>SUM(AR51:BC51)</f>
        <v>#VALUE!</v>
      </c>
      <c r="BE51" s="1593"/>
    </row>
    <row r="52" spans="1:57" s="177" customFormat="1" ht="21.95" customHeight="1">
      <c r="A52" s="1604"/>
      <c r="B52" s="1609" t="s">
        <v>774</v>
      </c>
      <c r="C52" s="1610"/>
      <c r="D52" s="1607" t="str">
        <f>IF(D50=0," ",D50*$Y$5)</f>
        <v xml:space="preserve"> </v>
      </c>
      <c r="E52" s="1608"/>
      <c r="F52" s="1576" t="str">
        <f>IF(F50=0," ",F50*$Y$5)</f>
        <v xml:space="preserve"> </v>
      </c>
      <c r="G52" s="1578"/>
      <c r="H52" s="1576" t="str">
        <f>IF(H50=0," ",H50*$Y$7)</f>
        <v xml:space="preserve"> </v>
      </c>
      <c r="I52" s="1578"/>
      <c r="J52" s="1576" t="str">
        <f>IF(J50=0," ",J50*$Y$10*1000)</f>
        <v xml:space="preserve"> </v>
      </c>
      <c r="K52" s="1578"/>
      <c r="L52" s="1576" t="str">
        <f>IF(L50=0," ",L50*$Y$11*1000)</f>
        <v xml:space="preserve"> </v>
      </c>
      <c r="M52" s="1578"/>
      <c r="N52" s="1576" t="str">
        <f>IF(N50=0,"",N50*($Y$8+$Y$9))</f>
        <v/>
      </c>
      <c r="O52" s="1578"/>
      <c r="P52" s="1576">
        <f>SUM(D52:O52)</f>
        <v>0</v>
      </c>
      <c r="Q52" s="1577"/>
      <c r="R52" s="1607" t="str">
        <f>IF(R50=0," ",R50*$Y$5)</f>
        <v xml:space="preserve"> </v>
      </c>
      <c r="S52" s="1608"/>
      <c r="T52" s="1576" t="str">
        <f>IF(T50=0," ",T50*$Y$5)</f>
        <v xml:space="preserve"> </v>
      </c>
      <c r="U52" s="1578"/>
      <c r="V52" s="1576" t="str">
        <f>IF(V50=0," ",V50*$Y$7)</f>
        <v xml:space="preserve"> </v>
      </c>
      <c r="W52" s="1578"/>
      <c r="X52" s="1576" t="str">
        <f>IF(X50=0," ",X50*$Y$10*1000)</f>
        <v xml:space="preserve"> </v>
      </c>
      <c r="Y52" s="1578"/>
      <c r="Z52" s="1576" t="str">
        <f>IF(Z50=0," ",Z50*$Y$11*1000)</f>
        <v xml:space="preserve"> </v>
      </c>
      <c r="AA52" s="1578"/>
      <c r="AB52" s="1576" t="str">
        <f>IF(AB50=0,"",AB50*($Y$8+$Y$9))</f>
        <v/>
      </c>
      <c r="AC52" s="1578"/>
      <c r="AD52" s="1576">
        <f>SUM(R52:AC52)</f>
        <v>0</v>
      </c>
      <c r="AE52" s="1577"/>
      <c r="AF52" s="1600">
        <f>P52-AD52</f>
        <v>0</v>
      </c>
      <c r="AG52" s="1601"/>
      <c r="AH52" s="1614"/>
      <c r="AI52" s="1615"/>
      <c r="AN52" s="1604"/>
      <c r="AO52" s="1657"/>
      <c r="AP52" s="1609" t="s">
        <v>774</v>
      </c>
      <c r="AQ52" s="1610"/>
      <c r="AR52" s="1650" t="e">
        <f t="shared" si="5"/>
        <v>#VALUE!</v>
      </c>
      <c r="AS52" s="1651"/>
      <c r="AT52" s="1652" t="e">
        <f t="shared" si="6"/>
        <v>#VALUE!</v>
      </c>
      <c r="AU52" s="1653"/>
      <c r="AV52" s="1652" t="e">
        <f t="shared" si="7"/>
        <v>#VALUE!</v>
      </c>
      <c r="AW52" s="1653"/>
      <c r="AX52" s="1652" t="e">
        <f t="shared" si="8"/>
        <v>#VALUE!</v>
      </c>
      <c r="AY52" s="1653"/>
      <c r="AZ52" s="1652" t="e">
        <f t="shared" si="9"/>
        <v>#VALUE!</v>
      </c>
      <c r="BA52" s="1653"/>
      <c r="BB52" s="1652" t="e">
        <f t="shared" si="10"/>
        <v>#VALUE!</v>
      </c>
      <c r="BC52" s="1653"/>
      <c r="BD52" s="1652" t="e">
        <f>SUM(AR52:BC52)</f>
        <v>#VALUE!</v>
      </c>
      <c r="BE52" s="1654"/>
    </row>
    <row r="53" spans="1:57" s="177" customFormat="1" ht="21.95" customHeight="1">
      <c r="A53" s="1602">
        <v>8</v>
      </c>
      <c r="B53" s="1605" t="s">
        <v>681</v>
      </c>
      <c r="C53" s="1606"/>
      <c r="D53" s="1618"/>
      <c r="E53" s="1619"/>
      <c r="F53" s="1620"/>
      <c r="G53" s="1620"/>
      <c r="H53" s="1620"/>
      <c r="I53" s="1620"/>
      <c r="J53" s="1620"/>
      <c r="K53" s="1620"/>
      <c r="L53" s="1620"/>
      <c r="M53" s="1620"/>
      <c r="N53" s="1579"/>
      <c r="O53" s="1579"/>
      <c r="P53" s="1579">
        <f>SUM(D53:O53)</f>
        <v>0</v>
      </c>
      <c r="Q53" s="1580"/>
      <c r="R53" s="1581"/>
      <c r="S53" s="1582"/>
      <c r="T53" s="1575"/>
      <c r="U53" s="1575"/>
      <c r="V53" s="1560"/>
      <c r="W53" s="1560"/>
      <c r="X53" s="1583"/>
      <c r="Y53" s="1584"/>
      <c r="Z53" s="1583"/>
      <c r="AA53" s="1584"/>
      <c r="AB53" s="1560"/>
      <c r="AC53" s="1560"/>
      <c r="AD53" s="1579">
        <f>SUM(R53:AC53)</f>
        <v>0</v>
      </c>
      <c r="AE53" s="1580"/>
      <c r="AF53" s="1596">
        <f>P53-AD53</f>
        <v>0</v>
      </c>
      <c r="AG53" s="1597"/>
      <c r="AH53" s="1612" t="s">
        <v>689</v>
      </c>
      <c r="AI53" s="1613"/>
      <c r="AN53" s="1602">
        <v>8</v>
      </c>
      <c r="AO53" s="1655">
        <f>B14</f>
        <v>0</v>
      </c>
      <c r="AP53" s="1605" t="s">
        <v>681</v>
      </c>
      <c r="AQ53" s="1606"/>
      <c r="AR53" s="1618">
        <f t="shared" si="5"/>
        <v>0</v>
      </c>
      <c r="AS53" s="1619"/>
      <c r="AT53" s="1620">
        <f t="shared" si="6"/>
        <v>0</v>
      </c>
      <c r="AU53" s="1620"/>
      <c r="AV53" s="1620">
        <f t="shared" si="7"/>
        <v>0</v>
      </c>
      <c r="AW53" s="1620"/>
      <c r="AX53" s="1620">
        <f t="shared" si="8"/>
        <v>0</v>
      </c>
      <c r="AY53" s="1620"/>
      <c r="AZ53" s="1620">
        <f t="shared" si="9"/>
        <v>0</v>
      </c>
      <c r="BA53" s="1620"/>
      <c r="BB53" s="1579">
        <f t="shared" si="10"/>
        <v>0</v>
      </c>
      <c r="BC53" s="1579"/>
      <c r="BD53" s="1579">
        <f>SUM(AR53:BC53)</f>
        <v>0</v>
      </c>
      <c r="BE53" s="1597"/>
    </row>
    <row r="54" spans="1:57" s="177" customFormat="1" ht="21.95" customHeight="1">
      <c r="A54" s="1603"/>
      <c r="B54" s="1547" t="s">
        <v>682</v>
      </c>
      <c r="C54" s="1548"/>
      <c r="D54" s="1549"/>
      <c r="E54" s="1550"/>
      <c r="F54" s="1551"/>
      <c r="G54" s="1551"/>
      <c r="H54" s="1551"/>
      <c r="I54" s="1551"/>
      <c r="J54" s="1551"/>
      <c r="K54" s="1551"/>
      <c r="L54" s="1551"/>
      <c r="M54" s="1551"/>
      <c r="N54" s="1567"/>
      <c r="O54" s="1567"/>
      <c r="P54" s="1585" t="s">
        <v>563</v>
      </c>
      <c r="Q54" s="1586"/>
      <c r="R54" s="1549"/>
      <c r="S54" s="1550"/>
      <c r="T54" s="1551"/>
      <c r="U54" s="1551"/>
      <c r="V54" s="1567"/>
      <c r="W54" s="1567"/>
      <c r="X54" s="1550"/>
      <c r="Y54" s="1568"/>
      <c r="Z54" s="1550"/>
      <c r="AA54" s="1568"/>
      <c r="AB54" s="1567"/>
      <c r="AC54" s="1567"/>
      <c r="AD54" s="1585" t="s">
        <v>563</v>
      </c>
      <c r="AE54" s="1586"/>
      <c r="AF54" s="1587" t="s">
        <v>563</v>
      </c>
      <c r="AG54" s="1588"/>
      <c r="AH54" s="1589"/>
      <c r="AI54" s="1590"/>
      <c r="AN54" s="1603"/>
      <c r="AO54" s="1656"/>
      <c r="AP54" s="1547" t="s">
        <v>682</v>
      </c>
      <c r="AQ54" s="1548"/>
      <c r="AR54" s="1563">
        <f t="shared" si="5"/>
        <v>0</v>
      </c>
      <c r="AS54" s="1564"/>
      <c r="AT54" s="1565">
        <f t="shared" si="6"/>
        <v>0</v>
      </c>
      <c r="AU54" s="1565"/>
      <c r="AV54" s="1565">
        <f t="shared" si="7"/>
        <v>0</v>
      </c>
      <c r="AW54" s="1565"/>
      <c r="AX54" s="1565">
        <f t="shared" si="8"/>
        <v>0</v>
      </c>
      <c r="AY54" s="1565"/>
      <c r="AZ54" s="1565">
        <f t="shared" si="9"/>
        <v>0</v>
      </c>
      <c r="BA54" s="1565"/>
      <c r="BB54" s="1625">
        <f t="shared" si="10"/>
        <v>0</v>
      </c>
      <c r="BC54" s="1625"/>
      <c r="BD54" s="1585" t="s">
        <v>563</v>
      </c>
      <c r="BE54" s="1588"/>
    </row>
    <row r="55" spans="1:57" s="177" customFormat="1" ht="21.95" customHeight="1">
      <c r="A55" s="1603"/>
      <c r="B55" s="1561" t="s">
        <v>773</v>
      </c>
      <c r="C55" s="1562"/>
      <c r="D55" s="1563" t="str">
        <f>IF(D54=0," ",D54*$W$5)</f>
        <v xml:space="preserve"> </v>
      </c>
      <c r="E55" s="1564"/>
      <c r="F55" s="1565" t="str">
        <f>IF(F54=0," ",F54*$W$6)</f>
        <v xml:space="preserve"> </v>
      </c>
      <c r="G55" s="1565"/>
      <c r="H55" s="1566" t="str">
        <f>IF(H54=0," ",H54*$W$7)</f>
        <v xml:space="preserve"> </v>
      </c>
      <c r="I55" s="1564"/>
      <c r="J55" s="1565" t="str">
        <f>IF(J54=0," ",J54*$W$10*1000)</f>
        <v xml:space="preserve"> </v>
      </c>
      <c r="K55" s="1565"/>
      <c r="L55" s="1565" t="str">
        <f>IF(L54=0," ",L54*$W$11*1000)</f>
        <v xml:space="preserve"> </v>
      </c>
      <c r="M55" s="1565"/>
      <c r="N55" s="1569" t="str">
        <f>IF(N54=0,"",0)</f>
        <v/>
      </c>
      <c r="O55" s="1570"/>
      <c r="P55" s="1565">
        <f>SUM(D55:O55)</f>
        <v>0</v>
      </c>
      <c r="Q55" s="1591"/>
      <c r="R55" s="1563" t="str">
        <f>IF(R54=0," ",R54*$W$5)</f>
        <v xml:space="preserve"> </v>
      </c>
      <c r="S55" s="1564"/>
      <c r="T55" s="1565" t="str">
        <f>IF(T54=0," ",T54*$W$6)</f>
        <v xml:space="preserve"> </v>
      </c>
      <c r="U55" s="1565"/>
      <c r="V55" s="1566" t="str">
        <f>IF(V54=0," ",V54*$W$7)</f>
        <v xml:space="preserve"> </v>
      </c>
      <c r="W55" s="1564"/>
      <c r="X55" s="1565" t="str">
        <f>IF(X54=0," ",X54*$W$10*1000)</f>
        <v xml:space="preserve"> </v>
      </c>
      <c r="Y55" s="1565"/>
      <c r="Z55" s="1565" t="str">
        <f>IF(Z54=0," ",Z54*$W$11*1000)</f>
        <v xml:space="preserve"> </v>
      </c>
      <c r="AA55" s="1565"/>
      <c r="AB55" s="1569" t="str">
        <f>IF(AB54=0,"",0)</f>
        <v/>
      </c>
      <c r="AC55" s="1570"/>
      <c r="AD55" s="1565">
        <f>SUM(R55:AC55)</f>
        <v>0</v>
      </c>
      <c r="AE55" s="1591"/>
      <c r="AF55" s="1592">
        <f>P55-AD55</f>
        <v>0</v>
      </c>
      <c r="AG55" s="1593"/>
      <c r="AH55" s="1594" t="s">
        <v>690</v>
      </c>
      <c r="AI55" s="1595"/>
      <c r="AN55" s="1603"/>
      <c r="AO55" s="1656"/>
      <c r="AP55" s="1561" t="s">
        <v>773</v>
      </c>
      <c r="AQ55" s="1562"/>
      <c r="AR55" s="1563" t="e">
        <f t="shared" si="5"/>
        <v>#VALUE!</v>
      </c>
      <c r="AS55" s="1564"/>
      <c r="AT55" s="1565" t="e">
        <f t="shared" si="6"/>
        <v>#VALUE!</v>
      </c>
      <c r="AU55" s="1565"/>
      <c r="AV55" s="1566" t="e">
        <f t="shared" si="7"/>
        <v>#VALUE!</v>
      </c>
      <c r="AW55" s="1564"/>
      <c r="AX55" s="1565" t="e">
        <f t="shared" si="8"/>
        <v>#VALUE!</v>
      </c>
      <c r="AY55" s="1565"/>
      <c r="AZ55" s="1565" t="e">
        <f t="shared" si="9"/>
        <v>#VALUE!</v>
      </c>
      <c r="BA55" s="1565"/>
      <c r="BB55" s="1564" t="e">
        <f t="shared" si="10"/>
        <v>#VALUE!</v>
      </c>
      <c r="BC55" s="1566"/>
      <c r="BD55" s="1565" t="e">
        <f>SUM(AR55:BC55)</f>
        <v>#VALUE!</v>
      </c>
      <c r="BE55" s="1593"/>
    </row>
    <row r="56" spans="1:57" s="177" customFormat="1" ht="21.95" customHeight="1">
      <c r="A56" s="1604"/>
      <c r="B56" s="1609" t="s">
        <v>774</v>
      </c>
      <c r="C56" s="1610"/>
      <c r="D56" s="1607" t="str">
        <f>IF(D54=0," ",D54*$Y$5)</f>
        <v xml:space="preserve"> </v>
      </c>
      <c r="E56" s="1608"/>
      <c r="F56" s="1576" t="str">
        <f>IF(F54=0," ",F54*$Y$5)</f>
        <v xml:space="preserve"> </v>
      </c>
      <c r="G56" s="1578"/>
      <c r="H56" s="1576" t="str">
        <f>IF(H54=0," ",H54*$Y$7)</f>
        <v xml:space="preserve"> </v>
      </c>
      <c r="I56" s="1578"/>
      <c r="J56" s="1576" t="str">
        <f>IF(J54=0," ",J54*$Y$10*1000)</f>
        <v xml:space="preserve"> </v>
      </c>
      <c r="K56" s="1578"/>
      <c r="L56" s="1576" t="str">
        <f>IF(L54=0," ",L54*$Y$11*1000)</f>
        <v xml:space="preserve"> </v>
      </c>
      <c r="M56" s="1578"/>
      <c r="N56" s="1576" t="str">
        <f>IF(N54=0,"",N54*($Y$8+$Y$9))</f>
        <v/>
      </c>
      <c r="O56" s="1578"/>
      <c r="P56" s="1576">
        <f>SUM(D56:O56)</f>
        <v>0</v>
      </c>
      <c r="Q56" s="1577"/>
      <c r="R56" s="1607" t="str">
        <f>IF(R54=0," ",R54*$Y$5)</f>
        <v xml:space="preserve"> </v>
      </c>
      <c r="S56" s="1608"/>
      <c r="T56" s="1576" t="str">
        <f>IF(T54=0," ",T54*$Y$5)</f>
        <v xml:space="preserve"> </v>
      </c>
      <c r="U56" s="1578"/>
      <c r="V56" s="1576" t="str">
        <f>IF(V54=0," ",V54*$Y$7)</f>
        <v xml:space="preserve"> </v>
      </c>
      <c r="W56" s="1578"/>
      <c r="X56" s="1576" t="str">
        <f>IF(X54=0," ",X54*$Y$10*1000)</f>
        <v xml:space="preserve"> </v>
      </c>
      <c r="Y56" s="1578"/>
      <c r="Z56" s="1576" t="str">
        <f>IF(Z54=0," ",Z54*$Y$11*1000)</f>
        <v xml:space="preserve"> </v>
      </c>
      <c r="AA56" s="1578"/>
      <c r="AB56" s="1576" t="str">
        <f>IF(AB54=0,"",AB54*($Y$8+$Y$9))</f>
        <v/>
      </c>
      <c r="AC56" s="1578"/>
      <c r="AD56" s="1576">
        <f>SUM(R56:AC56)</f>
        <v>0</v>
      </c>
      <c r="AE56" s="1577"/>
      <c r="AF56" s="1600">
        <f>P56-AD56</f>
        <v>0</v>
      </c>
      <c r="AG56" s="1601"/>
      <c r="AH56" s="1614"/>
      <c r="AI56" s="1615"/>
      <c r="AN56" s="1604"/>
      <c r="AO56" s="1657"/>
      <c r="AP56" s="1609" t="s">
        <v>774</v>
      </c>
      <c r="AQ56" s="1610"/>
      <c r="AR56" s="1650" t="e">
        <f t="shared" si="5"/>
        <v>#VALUE!</v>
      </c>
      <c r="AS56" s="1651"/>
      <c r="AT56" s="1652" t="e">
        <f t="shared" si="6"/>
        <v>#VALUE!</v>
      </c>
      <c r="AU56" s="1653"/>
      <c r="AV56" s="1652" t="e">
        <f t="shared" si="7"/>
        <v>#VALUE!</v>
      </c>
      <c r="AW56" s="1653"/>
      <c r="AX56" s="1652" t="e">
        <f t="shared" si="8"/>
        <v>#VALUE!</v>
      </c>
      <c r="AY56" s="1653"/>
      <c r="AZ56" s="1652" t="e">
        <f t="shared" si="9"/>
        <v>#VALUE!</v>
      </c>
      <c r="BA56" s="1653"/>
      <c r="BB56" s="1652" t="e">
        <f t="shared" si="10"/>
        <v>#VALUE!</v>
      </c>
      <c r="BC56" s="1653"/>
      <c r="BD56" s="1652" t="e">
        <f>SUM(AR56:BC56)</f>
        <v>#VALUE!</v>
      </c>
      <c r="BE56" s="1654"/>
    </row>
    <row r="57" spans="1:57" s="177" customFormat="1" ht="21.95" customHeight="1">
      <c r="A57" s="1602">
        <v>9</v>
      </c>
      <c r="B57" s="1605" t="s">
        <v>681</v>
      </c>
      <c r="C57" s="1606"/>
      <c r="D57" s="1581"/>
      <c r="E57" s="1582"/>
      <c r="F57" s="1575"/>
      <c r="G57" s="1575"/>
      <c r="H57" s="1575"/>
      <c r="I57" s="1575"/>
      <c r="J57" s="1575"/>
      <c r="K57" s="1575"/>
      <c r="L57" s="1575"/>
      <c r="M57" s="1575"/>
      <c r="N57" s="1560"/>
      <c r="O57" s="1560"/>
      <c r="P57" s="1579">
        <f>SUM(D57:O57)</f>
        <v>0</v>
      </c>
      <c r="Q57" s="1580"/>
      <c r="R57" s="1581"/>
      <c r="S57" s="1582"/>
      <c r="T57" s="1575"/>
      <c r="U57" s="1575"/>
      <c r="V57" s="1560"/>
      <c r="W57" s="1560"/>
      <c r="X57" s="1583"/>
      <c r="Y57" s="1584"/>
      <c r="Z57" s="1583"/>
      <c r="AA57" s="1584"/>
      <c r="AB57" s="1560"/>
      <c r="AC57" s="1560"/>
      <c r="AD57" s="1579">
        <f>SUM(R57:AC57)</f>
        <v>0</v>
      </c>
      <c r="AE57" s="1580"/>
      <c r="AF57" s="1596">
        <f>P57-AD57</f>
        <v>0</v>
      </c>
      <c r="AG57" s="1597"/>
      <c r="AH57" s="1612" t="s">
        <v>689</v>
      </c>
      <c r="AI57" s="1613"/>
      <c r="AN57" s="1602">
        <v>9</v>
      </c>
      <c r="AO57" s="1655">
        <f>B15</f>
        <v>0</v>
      </c>
      <c r="AP57" s="1605" t="s">
        <v>681</v>
      </c>
      <c r="AQ57" s="1606"/>
      <c r="AR57" s="1618">
        <f t="shared" si="5"/>
        <v>0</v>
      </c>
      <c r="AS57" s="1619"/>
      <c r="AT57" s="1620">
        <f t="shared" si="6"/>
        <v>0</v>
      </c>
      <c r="AU57" s="1620"/>
      <c r="AV57" s="1620">
        <f t="shared" si="7"/>
        <v>0</v>
      </c>
      <c r="AW57" s="1620"/>
      <c r="AX57" s="1620">
        <f t="shared" si="8"/>
        <v>0</v>
      </c>
      <c r="AY57" s="1620"/>
      <c r="AZ57" s="1620">
        <f t="shared" si="9"/>
        <v>0</v>
      </c>
      <c r="BA57" s="1620"/>
      <c r="BB57" s="1579">
        <f t="shared" si="10"/>
        <v>0</v>
      </c>
      <c r="BC57" s="1579"/>
      <c r="BD57" s="1579">
        <f>SUM(AR57:BC57)</f>
        <v>0</v>
      </c>
      <c r="BE57" s="1597"/>
    </row>
    <row r="58" spans="1:57" s="177" customFormat="1" ht="21.95" customHeight="1">
      <c r="A58" s="1603"/>
      <c r="B58" s="1547" t="s">
        <v>682</v>
      </c>
      <c r="C58" s="1548"/>
      <c r="D58" s="1549"/>
      <c r="E58" s="1550"/>
      <c r="F58" s="1551"/>
      <c r="G58" s="1551"/>
      <c r="H58" s="1551"/>
      <c r="I58" s="1551"/>
      <c r="J58" s="1551"/>
      <c r="K58" s="1551"/>
      <c r="L58" s="1551"/>
      <c r="M58" s="1551"/>
      <c r="N58" s="1567"/>
      <c r="O58" s="1567"/>
      <c r="P58" s="1585" t="s">
        <v>563</v>
      </c>
      <c r="Q58" s="1586"/>
      <c r="R58" s="1549"/>
      <c r="S58" s="1550"/>
      <c r="T58" s="1551"/>
      <c r="U58" s="1551"/>
      <c r="V58" s="1567"/>
      <c r="W58" s="1567"/>
      <c r="X58" s="1550"/>
      <c r="Y58" s="1568"/>
      <c r="Z58" s="1550"/>
      <c r="AA58" s="1568"/>
      <c r="AB58" s="1567"/>
      <c r="AC58" s="1567"/>
      <c r="AD58" s="1585" t="s">
        <v>563</v>
      </c>
      <c r="AE58" s="1586"/>
      <c r="AF58" s="1587" t="s">
        <v>563</v>
      </c>
      <c r="AG58" s="1588"/>
      <c r="AH58" s="1589"/>
      <c r="AI58" s="1590"/>
      <c r="AN58" s="1603"/>
      <c r="AO58" s="1656"/>
      <c r="AP58" s="1547" t="s">
        <v>682</v>
      </c>
      <c r="AQ58" s="1548"/>
      <c r="AR58" s="1563">
        <f t="shared" si="5"/>
        <v>0</v>
      </c>
      <c r="AS58" s="1564"/>
      <c r="AT58" s="1565">
        <f t="shared" si="6"/>
        <v>0</v>
      </c>
      <c r="AU58" s="1565"/>
      <c r="AV58" s="1565">
        <f t="shared" si="7"/>
        <v>0</v>
      </c>
      <c r="AW58" s="1565"/>
      <c r="AX58" s="1565">
        <f t="shared" si="8"/>
        <v>0</v>
      </c>
      <c r="AY58" s="1565"/>
      <c r="AZ58" s="1565">
        <f t="shared" si="9"/>
        <v>0</v>
      </c>
      <c r="BA58" s="1565"/>
      <c r="BB58" s="1625">
        <f t="shared" si="10"/>
        <v>0</v>
      </c>
      <c r="BC58" s="1625"/>
      <c r="BD58" s="1585" t="s">
        <v>563</v>
      </c>
      <c r="BE58" s="1588"/>
    </row>
    <row r="59" spans="1:57" s="177" customFormat="1" ht="21.95" customHeight="1">
      <c r="A59" s="1603"/>
      <c r="B59" s="1561" t="s">
        <v>773</v>
      </c>
      <c r="C59" s="1562"/>
      <c r="D59" s="1563" t="str">
        <f>IF(D58=0," ",D58*$W$5)</f>
        <v xml:space="preserve"> </v>
      </c>
      <c r="E59" s="1564"/>
      <c r="F59" s="1565" t="str">
        <f>IF(F58=0," ",F58*$W$6)</f>
        <v xml:space="preserve"> </v>
      </c>
      <c r="G59" s="1565"/>
      <c r="H59" s="1566" t="str">
        <f>IF(H58=0," ",H58*$W$7)</f>
        <v xml:space="preserve"> </v>
      </c>
      <c r="I59" s="1564"/>
      <c r="J59" s="1565" t="str">
        <f>IF(J58=0," ",J58*$W$10*1000)</f>
        <v xml:space="preserve"> </v>
      </c>
      <c r="K59" s="1565"/>
      <c r="L59" s="1565" t="str">
        <f>IF(L58=0," ",L58*$W$11*1000)</f>
        <v xml:space="preserve"> </v>
      </c>
      <c r="M59" s="1565"/>
      <c r="N59" s="1569" t="str">
        <f>IF(N58=0,"",0)</f>
        <v/>
      </c>
      <c r="O59" s="1570"/>
      <c r="P59" s="1565">
        <f>SUM(D59:O59)</f>
        <v>0</v>
      </c>
      <c r="Q59" s="1591"/>
      <c r="R59" s="1563" t="str">
        <f>IF(R58=0," ",R58*$W$5)</f>
        <v xml:space="preserve"> </v>
      </c>
      <c r="S59" s="1564"/>
      <c r="T59" s="1565" t="str">
        <f>IF(T58=0," ",T58*$W$6)</f>
        <v xml:space="preserve"> </v>
      </c>
      <c r="U59" s="1565"/>
      <c r="V59" s="1566" t="str">
        <f>IF(V58=0," ",V58*$W$7)</f>
        <v xml:space="preserve"> </v>
      </c>
      <c r="W59" s="1564"/>
      <c r="X59" s="1565" t="str">
        <f>IF(X58=0," ",X58*$W$10*1000)</f>
        <v xml:space="preserve"> </v>
      </c>
      <c r="Y59" s="1565"/>
      <c r="Z59" s="1565" t="str">
        <f>IF(Z58=0," ",Z58*$W$11*1000)</f>
        <v xml:space="preserve"> </v>
      </c>
      <c r="AA59" s="1565"/>
      <c r="AB59" s="1569" t="str">
        <f>IF(AB58=0,"",0)</f>
        <v/>
      </c>
      <c r="AC59" s="1570"/>
      <c r="AD59" s="1565">
        <f>SUM(R59:AC59)</f>
        <v>0</v>
      </c>
      <c r="AE59" s="1591"/>
      <c r="AF59" s="1592">
        <f>P59-AD59</f>
        <v>0</v>
      </c>
      <c r="AG59" s="1593"/>
      <c r="AH59" s="1594" t="s">
        <v>690</v>
      </c>
      <c r="AI59" s="1595"/>
      <c r="AN59" s="1603"/>
      <c r="AO59" s="1656"/>
      <c r="AP59" s="1561" t="s">
        <v>773</v>
      </c>
      <c r="AQ59" s="1562"/>
      <c r="AR59" s="1563" t="e">
        <f t="shared" si="5"/>
        <v>#VALUE!</v>
      </c>
      <c r="AS59" s="1564"/>
      <c r="AT59" s="1565" t="e">
        <f t="shared" si="6"/>
        <v>#VALUE!</v>
      </c>
      <c r="AU59" s="1565"/>
      <c r="AV59" s="1566" t="e">
        <f t="shared" si="7"/>
        <v>#VALUE!</v>
      </c>
      <c r="AW59" s="1564"/>
      <c r="AX59" s="1565" t="e">
        <f t="shared" si="8"/>
        <v>#VALUE!</v>
      </c>
      <c r="AY59" s="1565"/>
      <c r="AZ59" s="1565" t="e">
        <f t="shared" si="9"/>
        <v>#VALUE!</v>
      </c>
      <c r="BA59" s="1565"/>
      <c r="BB59" s="1564" t="e">
        <f t="shared" si="10"/>
        <v>#VALUE!</v>
      </c>
      <c r="BC59" s="1566"/>
      <c r="BD59" s="1565" t="e">
        <f>SUM(AR59:BC59)</f>
        <v>#VALUE!</v>
      </c>
      <c r="BE59" s="1593"/>
    </row>
    <row r="60" spans="1:57" s="177" customFormat="1" ht="21.95" customHeight="1">
      <c r="A60" s="1604"/>
      <c r="B60" s="1609" t="s">
        <v>774</v>
      </c>
      <c r="C60" s="1610"/>
      <c r="D60" s="1607" t="str">
        <f>IF(D58=0," ",D58*$Y$5)</f>
        <v xml:space="preserve"> </v>
      </c>
      <c r="E60" s="1608"/>
      <c r="F60" s="1576" t="str">
        <f>IF(F58=0," ",F58*$Y$5)</f>
        <v xml:space="preserve"> </v>
      </c>
      <c r="G60" s="1578"/>
      <c r="H60" s="1576" t="str">
        <f>IF(H58=0," ",H58*$Y$7)</f>
        <v xml:space="preserve"> </v>
      </c>
      <c r="I60" s="1578"/>
      <c r="J60" s="1576" t="str">
        <f>IF(J58=0," ",J58*$Y$10*1000)</f>
        <v xml:space="preserve"> </v>
      </c>
      <c r="K60" s="1578"/>
      <c r="L60" s="1576" t="str">
        <f>IF(L58=0," ",L58*$Y$11*1000)</f>
        <v xml:space="preserve"> </v>
      </c>
      <c r="M60" s="1578"/>
      <c r="N60" s="1576" t="str">
        <f>IF(N58=0,"",N58*($Y$8+$Y$9))</f>
        <v/>
      </c>
      <c r="O60" s="1578"/>
      <c r="P60" s="1576">
        <f>SUM(D60:O60)</f>
        <v>0</v>
      </c>
      <c r="Q60" s="1577"/>
      <c r="R60" s="1607" t="str">
        <f>IF(R58=0," ",R58*$Y$5)</f>
        <v xml:space="preserve"> </v>
      </c>
      <c r="S60" s="1608"/>
      <c r="T60" s="1576" t="str">
        <f>IF(T58=0," ",T58*$Y$5)</f>
        <v xml:space="preserve"> </v>
      </c>
      <c r="U60" s="1578"/>
      <c r="V60" s="1576" t="str">
        <f>IF(V58=0," ",V58*$Y$7)</f>
        <v xml:space="preserve"> </v>
      </c>
      <c r="W60" s="1578"/>
      <c r="X60" s="1576" t="str">
        <f>IF(X58=0," ",X58*$Y$10*1000)</f>
        <v xml:space="preserve"> </v>
      </c>
      <c r="Y60" s="1578"/>
      <c r="Z60" s="1576" t="str">
        <f>IF(Z58=0," ",Z58*$Y$11*1000)</f>
        <v xml:space="preserve"> </v>
      </c>
      <c r="AA60" s="1578"/>
      <c r="AB60" s="1576" t="str">
        <f>IF(AB58=0,"",AB58*($Y$8+$Y$9))</f>
        <v/>
      </c>
      <c r="AC60" s="1578"/>
      <c r="AD60" s="1576">
        <f>SUM(R60:AC60)</f>
        <v>0</v>
      </c>
      <c r="AE60" s="1577"/>
      <c r="AF60" s="1600">
        <f>P60-AD60</f>
        <v>0</v>
      </c>
      <c r="AG60" s="1601"/>
      <c r="AH60" s="1614"/>
      <c r="AI60" s="1615"/>
      <c r="AN60" s="1604"/>
      <c r="AO60" s="1657"/>
      <c r="AP60" s="1609" t="s">
        <v>774</v>
      </c>
      <c r="AQ60" s="1610"/>
      <c r="AR60" s="1650" t="e">
        <f t="shared" si="5"/>
        <v>#VALUE!</v>
      </c>
      <c r="AS60" s="1651"/>
      <c r="AT60" s="1652" t="e">
        <f t="shared" si="6"/>
        <v>#VALUE!</v>
      </c>
      <c r="AU60" s="1653"/>
      <c r="AV60" s="1652" t="e">
        <f t="shared" si="7"/>
        <v>#VALUE!</v>
      </c>
      <c r="AW60" s="1653"/>
      <c r="AX60" s="1652" t="e">
        <f t="shared" si="8"/>
        <v>#VALUE!</v>
      </c>
      <c r="AY60" s="1653"/>
      <c r="AZ60" s="1652" t="e">
        <f t="shared" si="9"/>
        <v>#VALUE!</v>
      </c>
      <c r="BA60" s="1653"/>
      <c r="BB60" s="1652" t="e">
        <f t="shared" si="10"/>
        <v>#VALUE!</v>
      </c>
      <c r="BC60" s="1653"/>
      <c r="BD60" s="1652" t="e">
        <f>SUM(AR60:BC60)</f>
        <v>#VALUE!</v>
      </c>
      <c r="BE60" s="1654"/>
    </row>
    <row r="61" spans="1:57" s="177" customFormat="1" ht="21.95" customHeight="1">
      <c r="A61" s="1602">
        <v>10</v>
      </c>
      <c r="B61" s="1605" t="s">
        <v>681</v>
      </c>
      <c r="C61" s="1606"/>
      <c r="D61" s="1581"/>
      <c r="E61" s="1582"/>
      <c r="F61" s="1575"/>
      <c r="G61" s="1575"/>
      <c r="H61" s="1575"/>
      <c r="I61" s="1575"/>
      <c r="J61" s="1575"/>
      <c r="K61" s="1575"/>
      <c r="L61" s="1575"/>
      <c r="M61" s="1575"/>
      <c r="N61" s="1560"/>
      <c r="O61" s="1560"/>
      <c r="P61" s="1579">
        <f>SUM(D61:O61)</f>
        <v>0</v>
      </c>
      <c r="Q61" s="1580"/>
      <c r="R61" s="1581"/>
      <c r="S61" s="1582"/>
      <c r="T61" s="1575"/>
      <c r="U61" s="1575"/>
      <c r="V61" s="1560"/>
      <c r="W61" s="1560"/>
      <c r="X61" s="1583"/>
      <c r="Y61" s="1584"/>
      <c r="Z61" s="1583"/>
      <c r="AA61" s="1584"/>
      <c r="AB61" s="1560"/>
      <c r="AC61" s="1560"/>
      <c r="AD61" s="1579">
        <f>SUM(R61:AC61)</f>
        <v>0</v>
      </c>
      <c r="AE61" s="1580"/>
      <c r="AF61" s="1596">
        <f>P61-AD61</f>
        <v>0</v>
      </c>
      <c r="AG61" s="1597"/>
      <c r="AH61" s="1612" t="s">
        <v>689</v>
      </c>
      <c r="AI61" s="1613"/>
      <c r="AN61" s="1602">
        <v>10</v>
      </c>
      <c r="AO61" s="1655">
        <f>B16</f>
        <v>0</v>
      </c>
      <c r="AP61" s="1605" t="s">
        <v>681</v>
      </c>
      <c r="AQ61" s="1606"/>
      <c r="AR61" s="1618">
        <f t="shared" si="5"/>
        <v>0</v>
      </c>
      <c r="AS61" s="1619"/>
      <c r="AT61" s="1620">
        <f t="shared" si="6"/>
        <v>0</v>
      </c>
      <c r="AU61" s="1620"/>
      <c r="AV61" s="1620">
        <f t="shared" si="7"/>
        <v>0</v>
      </c>
      <c r="AW61" s="1620"/>
      <c r="AX61" s="1620">
        <f t="shared" si="8"/>
        <v>0</v>
      </c>
      <c r="AY61" s="1620"/>
      <c r="AZ61" s="1620">
        <f t="shared" si="9"/>
        <v>0</v>
      </c>
      <c r="BA61" s="1620"/>
      <c r="BB61" s="1579">
        <f t="shared" si="10"/>
        <v>0</v>
      </c>
      <c r="BC61" s="1579"/>
      <c r="BD61" s="1579">
        <f>SUM(AR61:BC61)</f>
        <v>0</v>
      </c>
      <c r="BE61" s="1597"/>
    </row>
    <row r="62" spans="1:57" s="177" customFormat="1" ht="21.95" customHeight="1">
      <c r="A62" s="1603"/>
      <c r="B62" s="1547" t="s">
        <v>682</v>
      </c>
      <c r="C62" s="1548"/>
      <c r="D62" s="1549"/>
      <c r="E62" s="1550"/>
      <c r="F62" s="1551"/>
      <c r="G62" s="1551"/>
      <c r="H62" s="1551"/>
      <c r="I62" s="1551"/>
      <c r="J62" s="1551"/>
      <c r="K62" s="1551"/>
      <c r="L62" s="1551"/>
      <c r="M62" s="1551"/>
      <c r="N62" s="1567"/>
      <c r="O62" s="1567"/>
      <c r="P62" s="1585" t="s">
        <v>563</v>
      </c>
      <c r="Q62" s="1586"/>
      <c r="R62" s="1549"/>
      <c r="S62" s="1550"/>
      <c r="T62" s="1551"/>
      <c r="U62" s="1551"/>
      <c r="V62" s="1567"/>
      <c r="W62" s="1567"/>
      <c r="X62" s="1550"/>
      <c r="Y62" s="1568"/>
      <c r="Z62" s="1550"/>
      <c r="AA62" s="1568"/>
      <c r="AB62" s="1567"/>
      <c r="AC62" s="1567"/>
      <c r="AD62" s="1585" t="s">
        <v>563</v>
      </c>
      <c r="AE62" s="1586"/>
      <c r="AF62" s="1587" t="s">
        <v>563</v>
      </c>
      <c r="AG62" s="1588"/>
      <c r="AH62" s="1589"/>
      <c r="AI62" s="1590"/>
      <c r="AN62" s="1603"/>
      <c r="AO62" s="1656"/>
      <c r="AP62" s="1547" t="s">
        <v>682</v>
      </c>
      <c r="AQ62" s="1548"/>
      <c r="AR62" s="1563">
        <f t="shared" si="5"/>
        <v>0</v>
      </c>
      <c r="AS62" s="1564"/>
      <c r="AT62" s="1565">
        <f t="shared" si="6"/>
        <v>0</v>
      </c>
      <c r="AU62" s="1565"/>
      <c r="AV62" s="1565">
        <f t="shared" si="7"/>
        <v>0</v>
      </c>
      <c r="AW62" s="1565"/>
      <c r="AX62" s="1565">
        <f t="shared" si="8"/>
        <v>0</v>
      </c>
      <c r="AY62" s="1565"/>
      <c r="AZ62" s="1565">
        <f t="shared" si="9"/>
        <v>0</v>
      </c>
      <c r="BA62" s="1565"/>
      <c r="BB62" s="1625">
        <f t="shared" si="10"/>
        <v>0</v>
      </c>
      <c r="BC62" s="1625"/>
      <c r="BD62" s="1585" t="s">
        <v>563</v>
      </c>
      <c r="BE62" s="1588"/>
    </row>
    <row r="63" spans="1:57" s="177" customFormat="1" ht="21.95" customHeight="1">
      <c r="A63" s="1603"/>
      <c r="B63" s="1561" t="s">
        <v>773</v>
      </c>
      <c r="C63" s="1562"/>
      <c r="D63" s="1563" t="str">
        <f>IF(D62=0," ",D62*$W$5)</f>
        <v xml:space="preserve"> </v>
      </c>
      <c r="E63" s="1564"/>
      <c r="F63" s="1565" t="str">
        <f>IF(F62=0," ",F62*$W$6)</f>
        <v xml:space="preserve"> </v>
      </c>
      <c r="G63" s="1565"/>
      <c r="H63" s="1566" t="str">
        <f>IF(H62=0," ",H62*$W$7)</f>
        <v xml:space="preserve"> </v>
      </c>
      <c r="I63" s="1564"/>
      <c r="J63" s="1565" t="str">
        <f>IF(J62=0," ",J62*$W$10*1000)</f>
        <v xml:space="preserve"> </v>
      </c>
      <c r="K63" s="1565"/>
      <c r="L63" s="1565" t="str">
        <f>IF(L62=0," ",L62*$W$11*1000)</f>
        <v xml:space="preserve"> </v>
      </c>
      <c r="M63" s="1565"/>
      <c r="N63" s="1569" t="str">
        <f>IF(N62=0,"",0)</f>
        <v/>
      </c>
      <c r="O63" s="1570"/>
      <c r="P63" s="1565">
        <f>SUM(D63:O63)</f>
        <v>0</v>
      </c>
      <c r="Q63" s="1591"/>
      <c r="R63" s="1563" t="str">
        <f>IF(R62=0," ",R62*$W$5)</f>
        <v xml:space="preserve"> </v>
      </c>
      <c r="S63" s="1564"/>
      <c r="T63" s="1565" t="str">
        <f>IF(T62=0," ",T62*$W$6)</f>
        <v xml:space="preserve"> </v>
      </c>
      <c r="U63" s="1565"/>
      <c r="V63" s="1566" t="str">
        <f>IF(V62=0," ",V62*$W$7)</f>
        <v xml:space="preserve"> </v>
      </c>
      <c r="W63" s="1564"/>
      <c r="X63" s="1565" t="str">
        <f>IF(X62=0," ",X62*$W$10*1000)</f>
        <v xml:space="preserve"> </v>
      </c>
      <c r="Y63" s="1565"/>
      <c r="Z63" s="1565" t="str">
        <f>IF(Z62=0," ",Z62*$W$11*1000)</f>
        <v xml:space="preserve"> </v>
      </c>
      <c r="AA63" s="1565"/>
      <c r="AB63" s="1569" t="str">
        <f>IF(AB62=0,"",0)</f>
        <v/>
      </c>
      <c r="AC63" s="1570"/>
      <c r="AD63" s="1565">
        <f>SUM(R63:AC63)</f>
        <v>0</v>
      </c>
      <c r="AE63" s="1591"/>
      <c r="AF63" s="1592">
        <f>P63-AD63</f>
        <v>0</v>
      </c>
      <c r="AG63" s="1593"/>
      <c r="AH63" s="1594" t="s">
        <v>690</v>
      </c>
      <c r="AI63" s="1595"/>
      <c r="AN63" s="1603"/>
      <c r="AO63" s="1656"/>
      <c r="AP63" s="1561" t="s">
        <v>773</v>
      </c>
      <c r="AQ63" s="1562"/>
      <c r="AR63" s="1563" t="e">
        <f t="shared" si="5"/>
        <v>#VALUE!</v>
      </c>
      <c r="AS63" s="1564"/>
      <c r="AT63" s="1565" t="e">
        <f t="shared" si="6"/>
        <v>#VALUE!</v>
      </c>
      <c r="AU63" s="1565"/>
      <c r="AV63" s="1566" t="e">
        <f t="shared" si="7"/>
        <v>#VALUE!</v>
      </c>
      <c r="AW63" s="1564"/>
      <c r="AX63" s="1565" t="e">
        <f t="shared" si="8"/>
        <v>#VALUE!</v>
      </c>
      <c r="AY63" s="1565"/>
      <c r="AZ63" s="1565" t="e">
        <f t="shared" si="9"/>
        <v>#VALUE!</v>
      </c>
      <c r="BA63" s="1565"/>
      <c r="BB63" s="1564" t="e">
        <f t="shared" si="10"/>
        <v>#VALUE!</v>
      </c>
      <c r="BC63" s="1566"/>
      <c r="BD63" s="1565" t="e">
        <f>SUM(AR63:BC63)</f>
        <v>#VALUE!</v>
      </c>
      <c r="BE63" s="1593"/>
    </row>
    <row r="64" spans="1:57" s="177" customFormat="1" ht="21.95" customHeight="1" thickBot="1">
      <c r="A64" s="1621"/>
      <c r="B64" s="1609" t="s">
        <v>774</v>
      </c>
      <c r="C64" s="1610"/>
      <c r="D64" s="1607" t="str">
        <f>IF(D62=0," ",D62*$Y$5)</f>
        <v xml:space="preserve"> </v>
      </c>
      <c r="E64" s="1608"/>
      <c r="F64" s="1576" t="str">
        <f>IF(F62=0," ",F62*$Y$5)</f>
        <v xml:space="preserve"> </v>
      </c>
      <c r="G64" s="1578"/>
      <c r="H64" s="1576" t="str">
        <f>IF(H62=0," ",H62*$Y$7)</f>
        <v xml:space="preserve"> </v>
      </c>
      <c r="I64" s="1578"/>
      <c r="J64" s="1576" t="str">
        <f>IF(J62=0," ",J62*$Y$10*1000)</f>
        <v xml:space="preserve"> </v>
      </c>
      <c r="K64" s="1578"/>
      <c r="L64" s="1576" t="str">
        <f>IF(L62=0," ",L62*$Y$11*1000)</f>
        <v xml:space="preserve"> </v>
      </c>
      <c r="M64" s="1578"/>
      <c r="N64" s="1576" t="str">
        <f>IF(N62=0,"",N62*($Y$8+$Y$9))</f>
        <v/>
      </c>
      <c r="O64" s="1578"/>
      <c r="P64" s="1576">
        <f>SUM(D64:O64)</f>
        <v>0</v>
      </c>
      <c r="Q64" s="1577"/>
      <c r="R64" s="1607" t="str">
        <f>IF(R62=0," ",R62*$Y$5)</f>
        <v xml:space="preserve"> </v>
      </c>
      <c r="S64" s="1608"/>
      <c r="T64" s="1576" t="str">
        <f>IF(T62=0," ",T62*$Y$5)</f>
        <v xml:space="preserve"> </v>
      </c>
      <c r="U64" s="1578"/>
      <c r="V64" s="1576" t="str">
        <f>IF(V62=0," ",V62*$Y$7)</f>
        <v xml:space="preserve"> </v>
      </c>
      <c r="W64" s="1578"/>
      <c r="X64" s="1576" t="str">
        <f>IF(X62=0," ",X62*$Y$10*1000)</f>
        <v xml:space="preserve"> </v>
      </c>
      <c r="Y64" s="1578"/>
      <c r="Z64" s="1576" t="str">
        <f>IF(Z62=0," ",Z62*$Y$11*1000)</f>
        <v xml:space="preserve"> </v>
      </c>
      <c r="AA64" s="1578"/>
      <c r="AB64" s="1576" t="str">
        <f>IF(AB62=0,"",AB62*($Y$8+$Y$9))</f>
        <v/>
      </c>
      <c r="AC64" s="1578"/>
      <c r="AD64" s="1576">
        <f>SUM(R64:AC64)</f>
        <v>0</v>
      </c>
      <c r="AE64" s="1577"/>
      <c r="AF64" s="1600">
        <f>P64-AD64</f>
        <v>0</v>
      </c>
      <c r="AG64" s="1601"/>
      <c r="AH64" s="1628"/>
      <c r="AI64" s="1629"/>
      <c r="AN64" s="1621"/>
      <c r="AO64" s="1658"/>
      <c r="AP64" s="1609" t="s">
        <v>774</v>
      </c>
      <c r="AQ64" s="1610"/>
      <c r="AR64" s="1650" t="e">
        <f t="shared" si="5"/>
        <v>#VALUE!</v>
      </c>
      <c r="AS64" s="1651"/>
      <c r="AT64" s="1652" t="e">
        <f t="shared" si="6"/>
        <v>#VALUE!</v>
      </c>
      <c r="AU64" s="1653"/>
      <c r="AV64" s="1652" t="e">
        <f t="shared" si="7"/>
        <v>#VALUE!</v>
      </c>
      <c r="AW64" s="1653"/>
      <c r="AX64" s="1652" t="e">
        <f t="shared" si="8"/>
        <v>#VALUE!</v>
      </c>
      <c r="AY64" s="1653"/>
      <c r="AZ64" s="1652" t="e">
        <f t="shared" si="9"/>
        <v>#VALUE!</v>
      </c>
      <c r="BA64" s="1653"/>
      <c r="BB64" s="1652" t="e">
        <f t="shared" si="10"/>
        <v>#VALUE!</v>
      </c>
      <c r="BC64" s="1653"/>
      <c r="BD64" s="1652" t="e">
        <f>SUM(AR64:BC64)</f>
        <v>#VALUE!</v>
      </c>
      <c r="BE64" s="1654"/>
    </row>
    <row r="65" spans="1:57" s="177" customFormat="1" ht="21.95" customHeight="1" thickTop="1">
      <c r="A65" s="1611" t="s">
        <v>24</v>
      </c>
      <c r="B65" s="1552" t="s">
        <v>681</v>
      </c>
      <c r="C65" s="1553"/>
      <c r="D65" s="1624">
        <f>SUM(D25,D29,D33,D37,D41,D45,D49,D53,D57,D61)</f>
        <v>0</v>
      </c>
      <c r="E65" s="1623"/>
      <c r="F65" s="1622">
        <f>SUM(F25,F29,F33,F37,F41,F45,F49,F53,F57,F61)</f>
        <v>0</v>
      </c>
      <c r="G65" s="1623"/>
      <c r="H65" s="1622">
        <f>SUM(H25,H29,H33,H37,H41,H45,H49,H53,H57,H61)</f>
        <v>0</v>
      </c>
      <c r="I65" s="1623"/>
      <c r="J65" s="1622">
        <f>SUM(J25,J29,J33,J37,J41,J45,J49,J53,J57,J61)</f>
        <v>0</v>
      </c>
      <c r="K65" s="1623"/>
      <c r="L65" s="1622">
        <f>SUM(L25,L29,L33,L37,L41,L45,L49,L53,L57,L61)</f>
        <v>0</v>
      </c>
      <c r="M65" s="1623"/>
      <c r="N65" s="1622">
        <f>SUM(N25,N29,N33,N37,N41,N45,N49,N53,N57,N61)</f>
        <v>0</v>
      </c>
      <c r="O65" s="1623"/>
      <c r="P65" s="1622">
        <f>SUM(P25,P29,P33,P37,P41,P45,P49,P53,P57,P61)</f>
        <v>0</v>
      </c>
      <c r="Q65" s="1623"/>
      <c r="R65" s="1624">
        <f>SUM(R25,R29,R33,R37,R41,R45,R49,R53,R57,R61)</f>
        <v>0</v>
      </c>
      <c r="S65" s="1623"/>
      <c r="T65" s="1573">
        <f>SUM(T25,T29,T33,T37,T41,T45,T49,T53,T57,T61)</f>
        <v>0</v>
      </c>
      <c r="U65" s="1573"/>
      <c r="V65" s="1573">
        <f>SUM(V25,V29,V33,V37,V41,V45,V49,V53,V57,V61)</f>
        <v>0</v>
      </c>
      <c r="W65" s="1573"/>
      <c r="X65" s="1623">
        <f>SUM(X25,X29,X33,X37,X41,X45,X49,X53,X57,X61)</f>
        <v>0</v>
      </c>
      <c r="Y65" s="1631"/>
      <c r="Z65" s="1623">
        <f>SUM(Z25,Z29,Z33,Z37,Z41,Z45,Z49,Z53,Z57,Z61)</f>
        <v>0</v>
      </c>
      <c r="AA65" s="1631"/>
      <c r="AB65" s="1573">
        <f>SUM(AB25,AB29,AB33,AB37,AB41,AB45,AB49,AB53,AB57,AB61)</f>
        <v>0</v>
      </c>
      <c r="AC65" s="1573"/>
      <c r="AD65" s="1622">
        <f>SUM(AD25,AD29,AD33,AD37,AD41,AD45,AD49,AD53,AD57,AD61)</f>
        <v>0</v>
      </c>
      <c r="AE65" s="1623"/>
      <c r="AF65" s="1632">
        <f>P65-AD65</f>
        <v>0</v>
      </c>
      <c r="AG65" s="1633"/>
      <c r="AH65" s="1616" t="s">
        <v>689</v>
      </c>
      <c r="AI65" s="1617"/>
      <c r="AN65" s="1611" t="s">
        <v>24</v>
      </c>
      <c r="AO65" s="880"/>
      <c r="AP65" s="1552" t="s">
        <v>681</v>
      </c>
      <c r="AQ65" s="1553"/>
      <c r="AR65" s="1624">
        <f>SUM(AR25,AR29,AR33,AR37,AR41,AR45,AR49,AR53,AR57,AR61)</f>
        <v>0</v>
      </c>
      <c r="AS65" s="1623"/>
      <c r="AT65" s="1622">
        <f>SUM(AT25,AT29,AT33,AT37,AT41,AT45,AT49,AT53,AT57,AT61)</f>
        <v>0</v>
      </c>
      <c r="AU65" s="1623"/>
      <c r="AV65" s="1622">
        <f>SUM(AV25,AV29,AV33,AV37,AV41,AV45,AV49,AV53,AV57,AV61)</f>
        <v>0</v>
      </c>
      <c r="AW65" s="1623"/>
      <c r="AX65" s="1622">
        <f>SUM(AX25,AX29,AX33,AX37,AX41,AX45,AX49,AX53,AX57,AX61)</f>
        <v>0</v>
      </c>
      <c r="AY65" s="1623"/>
      <c r="AZ65" s="1622">
        <f>SUM(AZ25,AZ29,AZ33,AZ37,AZ41,AZ45,AZ49,AZ53,AZ57,AZ61)</f>
        <v>0</v>
      </c>
      <c r="BA65" s="1623"/>
      <c r="BB65" s="1622">
        <f>SUM(BB25,BB29,BB33,BB37,BB41,BB45,BB49,BB53,BB57,BB61)</f>
        <v>0</v>
      </c>
      <c r="BC65" s="1623"/>
      <c r="BD65" s="1622">
        <f>SUM(BD25,BD29,BD33,BD37,BD41,BD45,BD49,BD53,BD57,BD61)</f>
        <v>0</v>
      </c>
      <c r="BE65" s="1667"/>
    </row>
    <row r="66" spans="1:57" s="177" customFormat="1" ht="21.95" customHeight="1">
      <c r="A66" s="1603"/>
      <c r="B66" s="1547" t="s">
        <v>682</v>
      </c>
      <c r="C66" s="1548"/>
      <c r="D66" s="1618">
        <f>SUM(D26,D30,D34,D38,D42,D46,D50,D54,D58,D62)</f>
        <v>0</v>
      </c>
      <c r="E66" s="1619"/>
      <c r="F66" s="1620">
        <f>SUM(F26,F30,F34,F38,F42,F46,F50,F54,F58,F62)</f>
        <v>0</v>
      </c>
      <c r="G66" s="1619"/>
      <c r="H66" s="1620">
        <f>SUM(H26,H30,H34,H38,H42,H46,H50,H54,H58,H62)</f>
        <v>0</v>
      </c>
      <c r="I66" s="1619"/>
      <c r="J66" s="1620">
        <f>SUM(J26,J30,J34,J38,J42,J46,J50,J54,J58,J62)</f>
        <v>0</v>
      </c>
      <c r="K66" s="1619"/>
      <c r="L66" s="1620">
        <f>SUM(L26,L30,L34,L38,L42,L46,L50,L54,L58,L62)</f>
        <v>0</v>
      </c>
      <c r="M66" s="1619"/>
      <c r="N66" s="1620">
        <f>SUM(N26,N30,N34,N38,N42,N46,N50,N54,N58,N62)</f>
        <v>0</v>
      </c>
      <c r="O66" s="1619"/>
      <c r="P66" s="1620">
        <f>SUM(P26,P30,P34,P38,P42,P46,P50,P54,P58,P62)</f>
        <v>0</v>
      </c>
      <c r="Q66" s="1619"/>
      <c r="R66" s="1618">
        <f>SUM(R26,R30,R34,R38,R42,R46,R50,R54,R58,R62)</f>
        <v>0</v>
      </c>
      <c r="S66" s="1619"/>
      <c r="T66" s="1625">
        <f>SUM(T26,T30,T34,T38,T42,T46,T50,T54,T58,T62)</f>
        <v>0</v>
      </c>
      <c r="U66" s="1625"/>
      <c r="V66" s="1625">
        <f>SUM(V26,V30,V34,V38,V42,V46,V50,V54,V58,V62)</f>
        <v>0</v>
      </c>
      <c r="W66" s="1625"/>
      <c r="X66" s="1564">
        <f>SUM(X26,X30,X34,X38,X42,X46,X50,X54,X58,X62)</f>
        <v>0</v>
      </c>
      <c r="Y66" s="1566"/>
      <c r="Z66" s="1564">
        <f>SUM(Z26,Z30,Z34,Z38,Z42,Z46,Z50,Z54,Z58,Z62)</f>
        <v>0</v>
      </c>
      <c r="AA66" s="1566"/>
      <c r="AB66" s="1625">
        <f>SUM(AB26,AB30,AB34,AB38,AB42,AB46,AB50,AB54,AB58,AB62)</f>
        <v>0</v>
      </c>
      <c r="AC66" s="1625"/>
      <c r="AD66" s="1620">
        <f>SUM(AD26,AD30,AD34,AD38,AD42,AD46,AD50,AD54,AD58,AD62)</f>
        <v>0</v>
      </c>
      <c r="AE66" s="1619"/>
      <c r="AF66" s="1587" t="s">
        <v>563</v>
      </c>
      <c r="AG66" s="1588"/>
      <c r="AH66" s="1626">
        <f>AH26+AH30+AH34+AH38+AH42+AH46+AH50+AH54+AH58+AH62</f>
        <v>0</v>
      </c>
      <c r="AI66" s="1627"/>
      <c r="AN66" s="1603"/>
      <c r="AO66" s="881"/>
      <c r="AP66" s="1547" t="s">
        <v>682</v>
      </c>
      <c r="AQ66" s="1548"/>
      <c r="AR66" s="1618">
        <f>SUM(AR26,AR30,AR34,AR38,AR42,AR46,AR50,AR54,AR58,AR62)</f>
        <v>0</v>
      </c>
      <c r="AS66" s="1619"/>
      <c r="AT66" s="1620">
        <f>SUM(AT26,AT30,AT34,AT38,AT42,AT46,AT50,AT54,AT58,AT62)</f>
        <v>0</v>
      </c>
      <c r="AU66" s="1619"/>
      <c r="AV66" s="1620">
        <f>SUM(AV26,AV30,AV34,AV38,AV42,AV46,AV50,AV54,AV58,AV62)</f>
        <v>0</v>
      </c>
      <c r="AW66" s="1619"/>
      <c r="AX66" s="1620">
        <f>SUM(AX26,AX30,AX34,AX38,AX42,AX46,AX50,AX54,AX58,AX62)</f>
        <v>0</v>
      </c>
      <c r="AY66" s="1619"/>
      <c r="AZ66" s="1620">
        <f>SUM(AZ26,AZ30,AZ34,AZ38,AZ42,AZ46,AZ50,AZ54,AZ58,AZ62)</f>
        <v>0</v>
      </c>
      <c r="BA66" s="1619"/>
      <c r="BB66" s="1620">
        <f>SUM(BB26,BB30,BB34,BB38,BB42,BB46,BB50,BB54,BB58,BB62)</f>
        <v>0</v>
      </c>
      <c r="BC66" s="1619"/>
      <c r="BD66" s="1620">
        <f>SUM(BD26,BD30,BD34,BD38,BD42,BD46,BD50,BD54,BD58,BD62)</f>
        <v>0</v>
      </c>
      <c r="BE66" s="1666"/>
    </row>
    <row r="67" spans="1:57" s="177" customFormat="1" ht="21.95" customHeight="1">
      <c r="A67" s="1603"/>
      <c r="B67" s="1561" t="s">
        <v>773</v>
      </c>
      <c r="C67" s="1562"/>
      <c r="D67" s="1563">
        <f>SUM(D27,D31,D35,D39,D43,D47,D51,D55,D59,D63)</f>
        <v>0</v>
      </c>
      <c r="E67" s="1564"/>
      <c r="F67" s="1565">
        <f>SUM(F27,F31,F35,F39,F43,F47,F51,F55,F59,F63)</f>
        <v>0</v>
      </c>
      <c r="G67" s="1564"/>
      <c r="H67" s="1565">
        <f>SUM(H27,H31,H35,H39,H43,H47,H51,H55,H59,H63)</f>
        <v>0</v>
      </c>
      <c r="I67" s="1564"/>
      <c r="J67" s="1565">
        <f>SUM(J27,J31,J35,J39,J43,J47,J51,J55,J59,J63)</f>
        <v>0</v>
      </c>
      <c r="K67" s="1564"/>
      <c r="L67" s="1565">
        <f>SUM(L27,L31,L35,L39,L43,L47,L51,L55,L59,L63)</f>
        <v>0</v>
      </c>
      <c r="M67" s="1564"/>
      <c r="N67" s="1565">
        <f>SUM(N27,N31,N35,N39,N43,N47,N51,N55,N59,N63)</f>
        <v>0</v>
      </c>
      <c r="O67" s="1564"/>
      <c r="P67" s="1565">
        <f>SUM(P27,P31,P35,P39,P43,P47,P51,P55,P59,P63)</f>
        <v>0</v>
      </c>
      <c r="Q67" s="1564"/>
      <c r="R67" s="1634">
        <f>SUM(R27,R31,R35,R39,R43,R47,R51,R55,R59,R63)</f>
        <v>0</v>
      </c>
      <c r="S67" s="1625"/>
      <c r="T67" s="1625">
        <f>SUM(T27,T31,T35,T39,T43,T47,T51,T55,T59,T63)</f>
        <v>0</v>
      </c>
      <c r="U67" s="1625"/>
      <c r="V67" s="1625">
        <f>SUM(V27,V31,V35,V39,V43,V47,V51,V55,V59,V63)</f>
        <v>0</v>
      </c>
      <c r="W67" s="1625"/>
      <c r="X67" s="1564">
        <f>SUM(X27,X31,X35,X39,X43,X47,X51,X55,X59,X63)</f>
        <v>0</v>
      </c>
      <c r="Y67" s="1566"/>
      <c r="Z67" s="1564">
        <f>SUM(Z27,Z31,Z35,Z39,Z43,Z47,Z51,Z55,Z59,Z63)</f>
        <v>0</v>
      </c>
      <c r="AA67" s="1566"/>
      <c r="AB67" s="1625">
        <f>SUM(AB27,AB31,AB35,AB39,AB43,AB47,AB51,AB55,AB59,AB63)</f>
        <v>0</v>
      </c>
      <c r="AC67" s="1625"/>
      <c r="AD67" s="1565">
        <f>SUM(AD27,AD31,AD35,AD39,AD43,AD47,AD51,AD55,AD59,AD63)</f>
        <v>0</v>
      </c>
      <c r="AE67" s="1564"/>
      <c r="AF67" s="1592">
        <f>P67-AD67</f>
        <v>0</v>
      </c>
      <c r="AG67" s="1593"/>
      <c r="AH67" s="1594" t="s">
        <v>690</v>
      </c>
      <c r="AI67" s="1595"/>
      <c r="AN67" s="1603"/>
      <c r="AO67" s="881"/>
      <c r="AP67" s="1561" t="s">
        <v>773</v>
      </c>
      <c r="AQ67" s="1562"/>
      <c r="AR67" s="1563" t="e">
        <f>SUM(AR27,AR31,AR35,AR39,AR43,AR47,AR51,AR55,AR59,AR63)</f>
        <v>#VALUE!</v>
      </c>
      <c r="AS67" s="1564"/>
      <c r="AT67" s="1565" t="e">
        <f>SUM(AT27,AT31,AT35,AT39,AT43,AT47,AT51,AT55,AT59,AT63)</f>
        <v>#VALUE!</v>
      </c>
      <c r="AU67" s="1564"/>
      <c r="AV67" s="1565" t="e">
        <f>SUM(AV27,AV31,AV35,AV39,AV43,AV47,AV51,AV55,AV59,AV63)</f>
        <v>#VALUE!</v>
      </c>
      <c r="AW67" s="1564"/>
      <c r="AX67" s="1565" t="e">
        <f>SUM(AX27,AX31,AX35,AX39,AX43,AX47,AX51,AX55,AX59,AX63)</f>
        <v>#VALUE!</v>
      </c>
      <c r="AY67" s="1564"/>
      <c r="AZ67" s="1565" t="e">
        <f>SUM(AZ27,AZ31,AZ35,AZ39,AZ43,AZ47,AZ51,AZ55,AZ59,AZ63)</f>
        <v>#VALUE!</v>
      </c>
      <c r="BA67" s="1564"/>
      <c r="BB67" s="1565" t="e">
        <f>SUM(BB27,BB31,BB35,BB39,BB43,BB47,BB51,BB55,BB59,BB63)</f>
        <v>#VALUE!</v>
      </c>
      <c r="BC67" s="1564"/>
      <c r="BD67" s="1565" t="e">
        <f>SUM(BD27,BD31,BD35,BD39,BD43,BD47,BD51,BD55,BD59,BD63)</f>
        <v>#VALUE!</v>
      </c>
      <c r="BE67" s="1593"/>
    </row>
    <row r="68" spans="1:57" s="177" customFormat="1" ht="21.95" customHeight="1" thickBot="1">
      <c r="A68" s="1630"/>
      <c r="B68" s="1647" t="s">
        <v>774</v>
      </c>
      <c r="C68" s="1648"/>
      <c r="D68" s="1649">
        <f>SUM(D28,D32,D36,D40,D44,D48,D52,D56,D60,D64)</f>
        <v>0</v>
      </c>
      <c r="E68" s="1637"/>
      <c r="F68" s="1640">
        <f>SUM(F28,F32,F36,F40,F44,F48,F52,F56,F60,F64)</f>
        <v>0</v>
      </c>
      <c r="G68" s="1637"/>
      <c r="H68" s="1640">
        <f>SUM(H28,H32,H36,H40,H44,H48,H52,H56,H60,H64)</f>
        <v>0</v>
      </c>
      <c r="I68" s="1637"/>
      <c r="J68" s="1640">
        <f>SUM(J28,J32,J36,J40,J44,J48,J52,J56,J60,J64)</f>
        <v>0</v>
      </c>
      <c r="K68" s="1637"/>
      <c r="L68" s="1640">
        <f>SUM(L28,L32,L36,L40,L44,L48,L52,L56,L60,L64)</f>
        <v>0</v>
      </c>
      <c r="M68" s="1637"/>
      <c r="N68" s="1640">
        <f>SUM(N28,N32,N36,N40,N44,N48,N52,N56,N60,N64)</f>
        <v>0</v>
      </c>
      <c r="O68" s="1637"/>
      <c r="P68" s="1640">
        <f>SUM(P28,P32,P36,P40,P44,P48,P52,P56,P60,P64)</f>
        <v>0</v>
      </c>
      <c r="Q68" s="1637"/>
      <c r="R68" s="1646">
        <f>SUM(R28,R32,R36,R40,R44,R48,R52,R56,R60,R64)</f>
        <v>0</v>
      </c>
      <c r="S68" s="1639"/>
      <c r="T68" s="1639">
        <f>SUM(T28,T32,T36,T40,T44,T48,T52,T56,T60,T64)</f>
        <v>0</v>
      </c>
      <c r="U68" s="1639"/>
      <c r="V68" s="1639">
        <f>SUM(V28,V32,V36,V40,V44,V48,V52,V56,V60,V64)</f>
        <v>0</v>
      </c>
      <c r="W68" s="1639"/>
      <c r="X68" s="1637">
        <f>SUM(X28,X32,X36,X40,X44,X48,X52,X56,X60,X64)</f>
        <v>0</v>
      </c>
      <c r="Y68" s="1638"/>
      <c r="Z68" s="1637">
        <f>SUM(Z28,Z32,Z36,Z40,Z44,Z48,Z52,Z56,Z60,Z64)</f>
        <v>0</v>
      </c>
      <c r="AA68" s="1638"/>
      <c r="AB68" s="1639">
        <f>SUM(AB28,AB32,AB36,AB40,AB44,AB48,AB52,AB56,AB60,AB64)</f>
        <v>0</v>
      </c>
      <c r="AC68" s="1639"/>
      <c r="AD68" s="1640">
        <f>SUM(AD28,AD32,AD36,AD40,AD44,AD48,AD52,AD56,AD60,AD64)</f>
        <v>0</v>
      </c>
      <c r="AE68" s="1637"/>
      <c r="AF68" s="1641">
        <f>P68-AD68</f>
        <v>0</v>
      </c>
      <c r="AG68" s="1642"/>
      <c r="AH68" s="1643">
        <f>AH28+AH32+AH36+AH40+AH44+AH48+AH52+AH56+AH60+AH64</f>
        <v>0</v>
      </c>
      <c r="AI68" s="1644"/>
      <c r="AN68" s="1630"/>
      <c r="AO68" s="882"/>
      <c r="AP68" s="1647" t="s">
        <v>774</v>
      </c>
      <c r="AQ68" s="1648"/>
      <c r="AR68" s="1649" t="e">
        <f>SUM(AR28,AR32,AR36,AR40,AR44,AR48,AR52,AR56,AR60,AR64)</f>
        <v>#VALUE!</v>
      </c>
      <c r="AS68" s="1637"/>
      <c r="AT68" s="1640" t="e">
        <f>SUM(AT28,AT32,AT36,AT40,AT44,AT48,AT52,AT56,AT60,AT64)</f>
        <v>#VALUE!</v>
      </c>
      <c r="AU68" s="1637"/>
      <c r="AV68" s="1640" t="e">
        <f>SUM(AV28,AV32,AV36,AV40,AV44,AV48,AV52,AV56,AV60,AV64)</f>
        <v>#VALUE!</v>
      </c>
      <c r="AW68" s="1637"/>
      <c r="AX68" s="1640" t="e">
        <f>SUM(AX28,AX32,AX36,AX40,AX44,AX48,AX52,AX56,AX60,AX64)</f>
        <v>#VALUE!</v>
      </c>
      <c r="AY68" s="1637"/>
      <c r="AZ68" s="1640" t="e">
        <f>SUM(AZ28,AZ32,AZ36,AZ40,AZ44,AZ48,AZ52,AZ56,AZ60,AZ64)</f>
        <v>#VALUE!</v>
      </c>
      <c r="BA68" s="1637"/>
      <c r="BB68" s="1640" t="e">
        <f>SUM(BB28,BB32,BB36,BB40,BB44,BB48,BB52,BB56,BB60,BB64)</f>
        <v>#VALUE!</v>
      </c>
      <c r="BC68" s="1637"/>
      <c r="BD68" s="1640" t="e">
        <f>SUM(BD28,BD32,BD36,BD40,BD44,BD48,BD52,BD56,BD60,BD64)</f>
        <v>#VALUE!</v>
      </c>
      <c r="BE68" s="1642"/>
    </row>
    <row r="69" spans="1:57" ht="24" customHeight="1">
      <c r="A69" s="818" t="s">
        <v>711</v>
      </c>
      <c r="B69" s="691"/>
      <c r="C69" s="691"/>
      <c r="D69" s="691"/>
      <c r="E69" s="704"/>
      <c r="F69" s="704"/>
      <c r="G69" s="704"/>
      <c r="H69" s="704"/>
      <c r="I69" s="704"/>
      <c r="J69" s="704"/>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4"/>
    </row>
    <row r="70" spans="1:57" ht="24" customHeight="1">
      <c r="B70" s="659"/>
      <c r="C70" s="691"/>
      <c r="D70" s="691"/>
      <c r="E70" s="691"/>
      <c r="F70" s="691"/>
      <c r="G70" s="691"/>
      <c r="H70" s="691"/>
      <c r="I70" s="691"/>
      <c r="J70" s="691"/>
      <c r="K70" s="692"/>
      <c r="L70" s="692"/>
      <c r="M70" s="692"/>
      <c r="N70" s="692"/>
      <c r="O70" s="692"/>
      <c r="P70" s="692"/>
      <c r="Q70" s="692"/>
      <c r="R70" s="692"/>
      <c r="S70" s="692"/>
      <c r="T70" s="692"/>
      <c r="U70" s="692"/>
      <c r="V70" s="659"/>
      <c r="W70" s="659"/>
      <c r="X70" s="655"/>
      <c r="Y70" s="659"/>
      <c r="Z70" s="659"/>
      <c r="AA70" s="659"/>
      <c r="AB70" s="659"/>
      <c r="AC70" s="659"/>
      <c r="AD70" s="655"/>
      <c r="AE70" s="655"/>
      <c r="AF70" s="659"/>
      <c r="AG70" s="659"/>
    </row>
    <row r="71" spans="1:57" ht="23.25" customHeight="1">
      <c r="A71" s="1645" t="s">
        <v>558</v>
      </c>
      <c r="B71" s="1645"/>
      <c r="C71" s="1645"/>
      <c r="D71" s="1645"/>
      <c r="E71" s="1645"/>
      <c r="F71" s="1645"/>
      <c r="G71" s="1645"/>
      <c r="H71" s="1645"/>
      <c r="I71" s="1645"/>
      <c r="J71" s="1645"/>
      <c r="K71" s="1645"/>
      <c r="L71" s="1645"/>
      <c r="M71" s="1645"/>
      <c r="N71" s="1645"/>
      <c r="O71" s="1645"/>
      <c r="P71" s="1645"/>
      <c r="Q71" s="1645"/>
      <c r="R71" s="1645"/>
      <c r="S71" s="1645"/>
      <c r="T71" s="1645"/>
      <c r="U71" s="1645"/>
      <c r="V71" s="1645"/>
      <c r="W71" s="1645"/>
      <c r="X71" s="1645"/>
      <c r="Y71" s="1645"/>
      <c r="Z71" s="1645"/>
      <c r="AA71" s="1645"/>
      <c r="AB71" s="1645"/>
      <c r="AC71" s="1645"/>
      <c r="AD71" s="1645"/>
      <c r="AE71" s="1645"/>
      <c r="AF71" s="1645"/>
      <c r="AG71" s="1645"/>
    </row>
    <row r="72" spans="1:57" ht="23.25" customHeight="1">
      <c r="A72" s="704"/>
      <c r="B72" s="704"/>
      <c r="C72" s="704"/>
      <c r="D72" s="704"/>
      <c r="E72" s="704"/>
      <c r="F72" s="704"/>
      <c r="G72" s="704"/>
      <c r="H72" s="704"/>
      <c r="I72" s="704"/>
      <c r="J72" s="704"/>
      <c r="K72" s="704"/>
      <c r="L72" s="704"/>
      <c r="M72" s="704"/>
      <c r="N72" s="704"/>
      <c r="O72" s="704"/>
      <c r="P72" s="704"/>
      <c r="Q72" s="704"/>
      <c r="R72" s="704"/>
      <c r="S72" s="704"/>
      <c r="T72" s="704"/>
      <c r="U72" s="704"/>
      <c r="V72" s="704"/>
      <c r="W72" s="704"/>
      <c r="X72" s="704"/>
      <c r="Y72" s="704"/>
      <c r="Z72" s="704"/>
      <c r="AA72" s="704"/>
      <c r="AB72" s="704"/>
      <c r="AC72" s="704"/>
      <c r="AD72" s="659"/>
      <c r="AF72" s="659"/>
      <c r="AI72" s="682" t="str">
        <f>様式7!$F$4</f>
        <v>○○○○○○○○○○○ESCO事業</v>
      </c>
    </row>
    <row r="73" spans="1:57" ht="21">
      <c r="A73" s="1635"/>
      <c r="B73" s="1635"/>
      <c r="C73" s="1635"/>
      <c r="D73" s="1635"/>
      <c r="E73" s="1635"/>
      <c r="F73" s="1635"/>
      <c r="G73" s="1635"/>
      <c r="H73" s="1635"/>
      <c r="I73" s="1635"/>
      <c r="J73" s="1635"/>
      <c r="K73" s="1636"/>
      <c r="L73" s="1636"/>
      <c r="M73" s="1636"/>
      <c r="N73" s="1636"/>
      <c r="O73" s="1636"/>
      <c r="P73" s="1636"/>
      <c r="Q73" s="1636"/>
      <c r="R73" s="1636"/>
      <c r="S73" s="863"/>
      <c r="T73" s="434"/>
      <c r="U73" s="435"/>
      <c r="V73" s="434"/>
      <c r="W73" s="434"/>
      <c r="X73" s="434"/>
      <c r="Y73" s="434"/>
      <c r="Z73" s="434"/>
      <c r="AA73" s="434"/>
      <c r="AB73" s="434"/>
      <c r="AC73" s="434"/>
      <c r="AD73" s="434"/>
      <c r="AE73" s="434"/>
      <c r="AF73" s="434"/>
      <c r="AG73" s="434"/>
    </row>
    <row r="74" spans="1:57">
      <c r="A74" s="434"/>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row>
    <row r="75" spans="1:57">
      <c r="A75" s="434"/>
      <c r="B75" s="434"/>
      <c r="C75" s="434"/>
      <c r="D75" s="434"/>
      <c r="E75" s="434"/>
      <c r="F75" s="434"/>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row>
    <row r="76" spans="1:57">
      <c r="A76" s="434"/>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row>
    <row r="77" spans="1:57">
      <c r="A77" s="434"/>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row>
    <row r="78" spans="1:57">
      <c r="A78" s="434"/>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row>
    <row r="79" spans="1:57">
      <c r="A79" s="434"/>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row>
    <row r="80" spans="1:57">
      <c r="A80" s="434"/>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row>
    <row r="81" spans="1:33">
      <c r="A81" s="434"/>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row>
    <row r="82" spans="1:33">
      <c r="A82" s="434"/>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row>
    <row r="83" spans="1:33">
      <c r="A83" s="434"/>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row>
    <row r="84" spans="1:33">
      <c r="A84" s="434"/>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row>
    <row r="85" spans="1:33">
      <c r="A85" s="434"/>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row>
    <row r="86" spans="1:33">
      <c r="A86" s="434"/>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row>
  </sheetData>
  <mergeCells count="1277">
    <mergeCell ref="AP67:AQ67"/>
    <mergeCell ref="AR67:AS67"/>
    <mergeCell ref="AT67:AU67"/>
    <mergeCell ref="AV67:AW67"/>
    <mergeCell ref="AX67:AY67"/>
    <mergeCell ref="AZ67:BA67"/>
    <mergeCell ref="BB67:BC67"/>
    <mergeCell ref="BD67:BE67"/>
    <mergeCell ref="AP64:AQ64"/>
    <mergeCell ref="AR64:AS64"/>
    <mergeCell ref="AT64:AU64"/>
    <mergeCell ref="AV64:AW64"/>
    <mergeCell ref="AX64:AY64"/>
    <mergeCell ref="AZ64:BA64"/>
    <mergeCell ref="BB64:BC64"/>
    <mergeCell ref="BD64:BE64"/>
    <mergeCell ref="AP65:AQ65"/>
    <mergeCell ref="AR65:AS65"/>
    <mergeCell ref="AT65:AU65"/>
    <mergeCell ref="AV65:AW65"/>
    <mergeCell ref="AX65:AY65"/>
    <mergeCell ref="AZ65:BA65"/>
    <mergeCell ref="BB65:BC65"/>
    <mergeCell ref="BD65:BE65"/>
    <mergeCell ref="AZ63:BA63"/>
    <mergeCell ref="BB63:BC63"/>
    <mergeCell ref="BD63:BE63"/>
    <mergeCell ref="BD58:BE58"/>
    <mergeCell ref="AP59:AQ59"/>
    <mergeCell ref="AR59:AS59"/>
    <mergeCell ref="AT59:AU59"/>
    <mergeCell ref="AV59:AW59"/>
    <mergeCell ref="AX59:AY59"/>
    <mergeCell ref="AZ59:BA59"/>
    <mergeCell ref="BB59:BC59"/>
    <mergeCell ref="BD59:BE59"/>
    <mergeCell ref="AP66:AQ66"/>
    <mergeCell ref="AR66:AS66"/>
    <mergeCell ref="AT66:AU66"/>
    <mergeCell ref="AV66:AW66"/>
    <mergeCell ref="AX66:AY66"/>
    <mergeCell ref="AZ66:BA66"/>
    <mergeCell ref="BB66:BC66"/>
    <mergeCell ref="BD66:BE66"/>
    <mergeCell ref="AO57:AO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AP60:AQ60"/>
    <mergeCell ref="AR60:AS60"/>
    <mergeCell ref="AT60:AU60"/>
    <mergeCell ref="AV60:AW60"/>
    <mergeCell ref="AX60:AY60"/>
    <mergeCell ref="AZ60:BA60"/>
    <mergeCell ref="BB60:BC60"/>
    <mergeCell ref="BD60:BE60"/>
    <mergeCell ref="BD55:BE55"/>
    <mergeCell ref="BD50:BE50"/>
    <mergeCell ref="AP51:AQ51"/>
    <mergeCell ref="AR51:AS51"/>
    <mergeCell ref="AT51:AU51"/>
    <mergeCell ref="AV51:AW51"/>
    <mergeCell ref="AX51:AY51"/>
    <mergeCell ref="AZ51:BA51"/>
    <mergeCell ref="BB51:BC51"/>
    <mergeCell ref="BD51:BE51"/>
    <mergeCell ref="AP56:AQ56"/>
    <mergeCell ref="AR56:AS56"/>
    <mergeCell ref="AT56:AU56"/>
    <mergeCell ref="AV56:AW56"/>
    <mergeCell ref="AX56:AY56"/>
    <mergeCell ref="AZ56:BA56"/>
    <mergeCell ref="BB56:BC56"/>
    <mergeCell ref="BD56:BE56"/>
    <mergeCell ref="AP48:AQ48"/>
    <mergeCell ref="AR48:AS48"/>
    <mergeCell ref="AT48:AU48"/>
    <mergeCell ref="AV48:AW48"/>
    <mergeCell ref="AX48:AY48"/>
    <mergeCell ref="AZ48:BA48"/>
    <mergeCell ref="BB48:BC48"/>
    <mergeCell ref="BD48:BE48"/>
    <mergeCell ref="AO49:AO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AO45:AO48"/>
    <mergeCell ref="AZ46:BA46"/>
    <mergeCell ref="BB46:BC46"/>
    <mergeCell ref="BD46:BE46"/>
    <mergeCell ref="AP47:AQ47"/>
    <mergeCell ref="AR47:AS47"/>
    <mergeCell ref="AT47:AU47"/>
    <mergeCell ref="AV47:AW47"/>
    <mergeCell ref="AX47:AY47"/>
    <mergeCell ref="AZ47:BA47"/>
    <mergeCell ref="BB47:BC47"/>
    <mergeCell ref="BD47:BE47"/>
    <mergeCell ref="BD42:BE42"/>
    <mergeCell ref="AP43:AQ43"/>
    <mergeCell ref="AR43:AS43"/>
    <mergeCell ref="AT43:AU43"/>
    <mergeCell ref="AV43:AW43"/>
    <mergeCell ref="AX43:AY43"/>
    <mergeCell ref="AZ43:BA43"/>
    <mergeCell ref="BB43:BC43"/>
    <mergeCell ref="BD43:BE43"/>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O41:AO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AP44:AQ44"/>
    <mergeCell ref="AR44:AS44"/>
    <mergeCell ref="AT44:AU44"/>
    <mergeCell ref="AV44:AW44"/>
    <mergeCell ref="AX44:AY44"/>
    <mergeCell ref="AZ44:BA44"/>
    <mergeCell ref="BB44:BC44"/>
    <mergeCell ref="BD44:BE44"/>
    <mergeCell ref="AZ34:BA34"/>
    <mergeCell ref="BB34:BC34"/>
    <mergeCell ref="AO29:AO32"/>
    <mergeCell ref="AX30:AY30"/>
    <mergeCell ref="AZ30:BA30"/>
    <mergeCell ref="BB38:BC38"/>
    <mergeCell ref="BD38:BE38"/>
    <mergeCell ref="AP39:AQ39"/>
    <mergeCell ref="AR39:AS39"/>
    <mergeCell ref="AT39:AU39"/>
    <mergeCell ref="AV39:AW39"/>
    <mergeCell ref="AX39:AY39"/>
    <mergeCell ref="AZ39:BA39"/>
    <mergeCell ref="BB39:BC39"/>
    <mergeCell ref="BD39:BE39"/>
    <mergeCell ref="BD34:BE34"/>
    <mergeCell ref="AP35:AQ35"/>
    <mergeCell ref="AR35:AS35"/>
    <mergeCell ref="AT35:AU35"/>
    <mergeCell ref="AV35:AW35"/>
    <mergeCell ref="AX35:AY35"/>
    <mergeCell ref="AZ35:BA35"/>
    <mergeCell ref="BB35:BC35"/>
    <mergeCell ref="BD35:BE35"/>
    <mergeCell ref="AO37:AO40"/>
    <mergeCell ref="AP37:AQ37"/>
    <mergeCell ref="AR37:AS37"/>
    <mergeCell ref="AT37:AU37"/>
    <mergeCell ref="AV37:AW37"/>
    <mergeCell ref="AX37:AY37"/>
    <mergeCell ref="AZ37:BA37"/>
    <mergeCell ref="BB37:BC37"/>
    <mergeCell ref="BD27:BE27"/>
    <mergeCell ref="AP29:AQ29"/>
    <mergeCell ref="AR29:AS29"/>
    <mergeCell ref="AT29:AU29"/>
    <mergeCell ref="AV29:AW29"/>
    <mergeCell ref="AX29:AY29"/>
    <mergeCell ref="AZ29:BA29"/>
    <mergeCell ref="BB29:BC29"/>
    <mergeCell ref="BD29:BE29"/>
    <mergeCell ref="AP30:AQ30"/>
    <mergeCell ref="AR30:AS30"/>
    <mergeCell ref="AT30:AU30"/>
    <mergeCell ref="AV30:AW30"/>
    <mergeCell ref="AP32:AQ32"/>
    <mergeCell ref="AR32:AS32"/>
    <mergeCell ref="AT32:AU32"/>
    <mergeCell ref="AV32:AW32"/>
    <mergeCell ref="AX32:AY32"/>
    <mergeCell ref="AZ32:BA32"/>
    <mergeCell ref="BB32:BC32"/>
    <mergeCell ref="BD32:BE32"/>
    <mergeCell ref="AP28:AQ28"/>
    <mergeCell ref="AR28:AS28"/>
    <mergeCell ref="AT28:AU28"/>
    <mergeCell ref="AV28:AW28"/>
    <mergeCell ref="AX28:AY28"/>
    <mergeCell ref="AZ28:BA28"/>
    <mergeCell ref="BB28:BC28"/>
    <mergeCell ref="BD28:BE28"/>
    <mergeCell ref="AN29:AN32"/>
    <mergeCell ref="AN33:AN36"/>
    <mergeCell ref="AN37:AN40"/>
    <mergeCell ref="AN41:AN44"/>
    <mergeCell ref="AN45:AN48"/>
    <mergeCell ref="AN49:AN52"/>
    <mergeCell ref="AN53:AN56"/>
    <mergeCell ref="AN57:AN60"/>
    <mergeCell ref="BB30:BC30"/>
    <mergeCell ref="BD30:BE30"/>
    <mergeCell ref="AP31:AQ31"/>
    <mergeCell ref="AR31:AS31"/>
    <mergeCell ref="AT31:AU31"/>
    <mergeCell ref="AV31:AW31"/>
    <mergeCell ref="AX31:AY31"/>
    <mergeCell ref="AZ31:BA31"/>
    <mergeCell ref="BB31:BC31"/>
    <mergeCell ref="BD31:BE31"/>
    <mergeCell ref="AO33:AO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O23:AO24"/>
    <mergeCell ref="AP23:AQ24"/>
    <mergeCell ref="AR23:BE23"/>
    <mergeCell ref="AR24:AS24"/>
    <mergeCell ref="AT24:AU24"/>
    <mergeCell ref="AV24:AW24"/>
    <mergeCell ref="AX24:AY24"/>
    <mergeCell ref="AZ24:BA24"/>
    <mergeCell ref="BB24:BC24"/>
    <mergeCell ref="BD24:BE24"/>
    <mergeCell ref="AO25:AO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BB26:BC26"/>
    <mergeCell ref="BD26:BE26"/>
    <mergeCell ref="AP27:AQ27"/>
    <mergeCell ref="AR27:AS27"/>
    <mergeCell ref="AT27:AU27"/>
    <mergeCell ref="AV27:AW27"/>
    <mergeCell ref="AX27:AY27"/>
    <mergeCell ref="AZ27:BA27"/>
    <mergeCell ref="BB27:BC27"/>
    <mergeCell ref="AN61:AN64"/>
    <mergeCell ref="AP68:AQ68"/>
    <mergeCell ref="AR68:AS68"/>
    <mergeCell ref="AT68:AU68"/>
    <mergeCell ref="AV68:AW68"/>
    <mergeCell ref="AX68:AY68"/>
    <mergeCell ref="AZ68:BA68"/>
    <mergeCell ref="BB68:BC68"/>
    <mergeCell ref="BD68:BE68"/>
    <mergeCell ref="AO61:AO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AN65:AN68"/>
    <mergeCell ref="BB62:BC62"/>
    <mergeCell ref="BD62:BE62"/>
    <mergeCell ref="AP63:AQ63"/>
    <mergeCell ref="AR63:AS63"/>
    <mergeCell ref="AT63:AU63"/>
    <mergeCell ref="AV63:AW63"/>
    <mergeCell ref="AX63:AY63"/>
    <mergeCell ref="AO53:AO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AP52:AQ52"/>
    <mergeCell ref="AR52:AS52"/>
    <mergeCell ref="AT52:AU52"/>
    <mergeCell ref="AV52:AW52"/>
    <mergeCell ref="AX52:AY52"/>
    <mergeCell ref="AZ52:BA52"/>
    <mergeCell ref="BB52:BC52"/>
    <mergeCell ref="BD52:BE52"/>
    <mergeCell ref="BB54:BC54"/>
    <mergeCell ref="BD54:BE54"/>
    <mergeCell ref="AP55:AQ55"/>
    <mergeCell ref="AR55:AS55"/>
    <mergeCell ref="AT55:AU55"/>
    <mergeCell ref="AV55:AW55"/>
    <mergeCell ref="AX55:AY55"/>
    <mergeCell ref="AZ55:BA55"/>
    <mergeCell ref="BB55:BC55"/>
    <mergeCell ref="BD37:BE37"/>
    <mergeCell ref="AP38:AQ38"/>
    <mergeCell ref="AR38:AS38"/>
    <mergeCell ref="AT38:AU38"/>
    <mergeCell ref="AV38:AW38"/>
    <mergeCell ref="AX38:AY38"/>
    <mergeCell ref="AZ38:BA38"/>
    <mergeCell ref="AP36:AQ36"/>
    <mergeCell ref="AR36:AS36"/>
    <mergeCell ref="AT36:AU36"/>
    <mergeCell ref="AV36:AW36"/>
    <mergeCell ref="AX36:AY36"/>
    <mergeCell ref="AZ36:BA36"/>
    <mergeCell ref="BB36:BC36"/>
    <mergeCell ref="BD36:BE36"/>
    <mergeCell ref="AP40:AQ40"/>
    <mergeCell ref="AR40:AS40"/>
    <mergeCell ref="AT40:AU40"/>
    <mergeCell ref="AV40:AW40"/>
    <mergeCell ref="AX40:AY40"/>
    <mergeCell ref="AZ40:BA40"/>
    <mergeCell ref="BB40:BC40"/>
    <mergeCell ref="BD40:BE40"/>
    <mergeCell ref="AN23:AN24"/>
    <mergeCell ref="AN25:AN28"/>
    <mergeCell ref="AX26:AY26"/>
    <mergeCell ref="AZ26:BA26"/>
    <mergeCell ref="A73:D73"/>
    <mergeCell ref="E73:J73"/>
    <mergeCell ref="K73:N73"/>
    <mergeCell ref="O73:R73"/>
    <mergeCell ref="Z68:AA68"/>
    <mergeCell ref="AB68:AC68"/>
    <mergeCell ref="AD68:AE68"/>
    <mergeCell ref="AF68:AG68"/>
    <mergeCell ref="AH68:AI68"/>
    <mergeCell ref="A71:AG71"/>
    <mergeCell ref="N68:O68"/>
    <mergeCell ref="P68:Q68"/>
    <mergeCell ref="R68:S68"/>
    <mergeCell ref="T68:U68"/>
    <mergeCell ref="V68:W68"/>
    <mergeCell ref="X68:Y68"/>
    <mergeCell ref="B68:C68"/>
    <mergeCell ref="D68:E68"/>
    <mergeCell ref="F68:G68"/>
    <mergeCell ref="H68:I68"/>
    <mergeCell ref="J68:K68"/>
    <mergeCell ref="L68:M68"/>
    <mergeCell ref="X67:Y67"/>
    <mergeCell ref="Z67:AA67"/>
    <mergeCell ref="AB67:AC67"/>
    <mergeCell ref="AD67:AE67"/>
    <mergeCell ref="AF67:AG67"/>
    <mergeCell ref="AH67:AI67"/>
    <mergeCell ref="L67:M67"/>
    <mergeCell ref="N67:O67"/>
    <mergeCell ref="P67:Q67"/>
    <mergeCell ref="R67:S67"/>
    <mergeCell ref="T67:U67"/>
    <mergeCell ref="V67:W67"/>
    <mergeCell ref="B67:C67"/>
    <mergeCell ref="D67:E67"/>
    <mergeCell ref="F67:G67"/>
    <mergeCell ref="H67:I67"/>
    <mergeCell ref="J67:K67"/>
    <mergeCell ref="N66:O66"/>
    <mergeCell ref="P66:Q66"/>
    <mergeCell ref="R66:S66"/>
    <mergeCell ref="T66:U66"/>
    <mergeCell ref="B66:C66"/>
    <mergeCell ref="D66:E66"/>
    <mergeCell ref="F66:G66"/>
    <mergeCell ref="H66:I66"/>
    <mergeCell ref="J66:K66"/>
    <mergeCell ref="L66:M66"/>
    <mergeCell ref="P65:Q65"/>
    <mergeCell ref="R65:S65"/>
    <mergeCell ref="T65:U65"/>
    <mergeCell ref="V65:W65"/>
    <mergeCell ref="Z66:AA66"/>
    <mergeCell ref="AB66:AC66"/>
    <mergeCell ref="AD66:AE66"/>
    <mergeCell ref="AF66:AG66"/>
    <mergeCell ref="AH66:AI66"/>
    <mergeCell ref="V66:W66"/>
    <mergeCell ref="X66:Y66"/>
    <mergeCell ref="AB64:AC64"/>
    <mergeCell ref="AD64:AE64"/>
    <mergeCell ref="AF64:AG64"/>
    <mergeCell ref="AH64:AI64"/>
    <mergeCell ref="A65:A68"/>
    <mergeCell ref="B65:C65"/>
    <mergeCell ref="D65:E65"/>
    <mergeCell ref="F65:G65"/>
    <mergeCell ref="H65:I65"/>
    <mergeCell ref="J65:K65"/>
    <mergeCell ref="P64:Q64"/>
    <mergeCell ref="R64:S64"/>
    <mergeCell ref="T64:U64"/>
    <mergeCell ref="V64:W64"/>
    <mergeCell ref="X64:Y64"/>
    <mergeCell ref="Z64:AA64"/>
    <mergeCell ref="X65:Y65"/>
    <mergeCell ref="Z65:AA65"/>
    <mergeCell ref="AB65:AC65"/>
    <mergeCell ref="AD65:AE65"/>
    <mergeCell ref="AF65:AG65"/>
    <mergeCell ref="AH65:AI65"/>
    <mergeCell ref="L65:M65"/>
    <mergeCell ref="N65:O65"/>
    <mergeCell ref="B64:C64"/>
    <mergeCell ref="D64:E64"/>
    <mergeCell ref="F64:G64"/>
    <mergeCell ref="H64:I64"/>
    <mergeCell ref="AH62:AI62"/>
    <mergeCell ref="B63:C63"/>
    <mergeCell ref="D63:E63"/>
    <mergeCell ref="F63:G63"/>
    <mergeCell ref="H63:I63"/>
    <mergeCell ref="J63:K63"/>
    <mergeCell ref="L63:M63"/>
    <mergeCell ref="N63:O63"/>
    <mergeCell ref="P63:Q63"/>
    <mergeCell ref="T62:U62"/>
    <mergeCell ref="V62:W62"/>
    <mergeCell ref="X62:Y62"/>
    <mergeCell ref="Z62:AA62"/>
    <mergeCell ref="AB62:AC62"/>
    <mergeCell ref="AD62:AE62"/>
    <mergeCell ref="AD63:AE63"/>
    <mergeCell ref="AF63:AG63"/>
    <mergeCell ref="AH63:AI63"/>
    <mergeCell ref="V63:W63"/>
    <mergeCell ref="X63:Y63"/>
    <mergeCell ref="Z63:AA63"/>
    <mergeCell ref="AB63:AC63"/>
    <mergeCell ref="D62:E62"/>
    <mergeCell ref="L62:M62"/>
    <mergeCell ref="N62:O62"/>
    <mergeCell ref="AH60:AI60"/>
    <mergeCell ref="A61:A64"/>
    <mergeCell ref="B61:C61"/>
    <mergeCell ref="D61:E61"/>
    <mergeCell ref="F61:G61"/>
    <mergeCell ref="H61:I61"/>
    <mergeCell ref="N60:O60"/>
    <mergeCell ref="P60:Q60"/>
    <mergeCell ref="R60:S60"/>
    <mergeCell ref="T60:U60"/>
    <mergeCell ref="V60:W60"/>
    <mergeCell ref="X60:Y60"/>
    <mergeCell ref="B60:C60"/>
    <mergeCell ref="D60:E60"/>
    <mergeCell ref="F60:G60"/>
    <mergeCell ref="H60:I60"/>
    <mergeCell ref="J60:K60"/>
    <mergeCell ref="H59:I59"/>
    <mergeCell ref="J59:K59"/>
    <mergeCell ref="P62:Q62"/>
    <mergeCell ref="R62:S62"/>
    <mergeCell ref="V61:W61"/>
    <mergeCell ref="Z60:AA60"/>
    <mergeCell ref="X61:Y61"/>
    <mergeCell ref="Z61:AA61"/>
    <mergeCell ref="AB60:AC60"/>
    <mergeCell ref="AD60:AE60"/>
    <mergeCell ref="AF60:AG60"/>
    <mergeCell ref="J64:K64"/>
    <mergeCell ref="L64:M64"/>
    <mergeCell ref="N64:O64"/>
    <mergeCell ref="R63:S63"/>
    <mergeCell ref="T63:U63"/>
    <mergeCell ref="AF62:AG62"/>
    <mergeCell ref="AB58:AC58"/>
    <mergeCell ref="AD58:AE58"/>
    <mergeCell ref="L60:M60"/>
    <mergeCell ref="AH61:AI61"/>
    <mergeCell ref="B62:C62"/>
    <mergeCell ref="F62:G62"/>
    <mergeCell ref="AB61:AC61"/>
    <mergeCell ref="AD61:AE61"/>
    <mergeCell ref="AF61:AG61"/>
    <mergeCell ref="J61:K61"/>
    <mergeCell ref="L61:M61"/>
    <mergeCell ref="N61:O61"/>
    <mergeCell ref="P61:Q61"/>
    <mergeCell ref="R61:S61"/>
    <mergeCell ref="T61:U61"/>
    <mergeCell ref="H62:I62"/>
    <mergeCell ref="J62:K62"/>
    <mergeCell ref="X59:Y59"/>
    <mergeCell ref="Z59:AA59"/>
    <mergeCell ref="AB59:AC59"/>
    <mergeCell ref="AD59:AE59"/>
    <mergeCell ref="AF59:AG59"/>
    <mergeCell ref="AH59:AI59"/>
    <mergeCell ref="L59:M59"/>
    <mergeCell ref="N59:O59"/>
    <mergeCell ref="P59:Q59"/>
    <mergeCell ref="R59:S59"/>
    <mergeCell ref="T59:U59"/>
    <mergeCell ref="V59:W59"/>
    <mergeCell ref="B59:C59"/>
    <mergeCell ref="D59:E59"/>
    <mergeCell ref="F59:G59"/>
    <mergeCell ref="F56:G56"/>
    <mergeCell ref="H56:I56"/>
    <mergeCell ref="N58:O58"/>
    <mergeCell ref="P58:Q58"/>
    <mergeCell ref="R58:S58"/>
    <mergeCell ref="T58:U58"/>
    <mergeCell ref="B58:C58"/>
    <mergeCell ref="D58:E58"/>
    <mergeCell ref="F58:G58"/>
    <mergeCell ref="H58:I58"/>
    <mergeCell ref="J58:K58"/>
    <mergeCell ref="L58:M58"/>
    <mergeCell ref="P57:Q57"/>
    <mergeCell ref="R57:S57"/>
    <mergeCell ref="T57:U57"/>
    <mergeCell ref="V57:W57"/>
    <mergeCell ref="Z58:AA58"/>
    <mergeCell ref="J56:K56"/>
    <mergeCell ref="L56:M56"/>
    <mergeCell ref="N56:O56"/>
    <mergeCell ref="B54:C54"/>
    <mergeCell ref="F54:G54"/>
    <mergeCell ref="AF58:AG58"/>
    <mergeCell ref="AH58:AI58"/>
    <mergeCell ref="V58:W58"/>
    <mergeCell ref="X58:Y58"/>
    <mergeCell ref="AB56:AC56"/>
    <mergeCell ref="AD56:AE56"/>
    <mergeCell ref="AF56:AG56"/>
    <mergeCell ref="AH56:AI56"/>
    <mergeCell ref="A57:A60"/>
    <mergeCell ref="B57:C57"/>
    <mergeCell ref="D57:E57"/>
    <mergeCell ref="F57:G57"/>
    <mergeCell ref="H57:I57"/>
    <mergeCell ref="J57:K57"/>
    <mergeCell ref="P56:Q56"/>
    <mergeCell ref="R56:S56"/>
    <mergeCell ref="T56:U56"/>
    <mergeCell ref="V56:W56"/>
    <mergeCell ref="X56:Y56"/>
    <mergeCell ref="Z56:AA56"/>
    <mergeCell ref="X57:Y57"/>
    <mergeCell ref="Z57:AA57"/>
    <mergeCell ref="AB57:AC57"/>
    <mergeCell ref="AD57:AE57"/>
    <mergeCell ref="AF57:AG57"/>
    <mergeCell ref="AH57:AI57"/>
    <mergeCell ref="L57:M57"/>
    <mergeCell ref="N57:O57"/>
    <mergeCell ref="B56:C56"/>
    <mergeCell ref="D56:E56"/>
    <mergeCell ref="AD55:AE55"/>
    <mergeCell ref="AF55:AG55"/>
    <mergeCell ref="AH55:AI55"/>
    <mergeCell ref="V55:W55"/>
    <mergeCell ref="X55:Y55"/>
    <mergeCell ref="Z55:AA55"/>
    <mergeCell ref="AB55:AC55"/>
    <mergeCell ref="D54:E54"/>
    <mergeCell ref="L54:M54"/>
    <mergeCell ref="N54:O54"/>
    <mergeCell ref="P54:Q54"/>
    <mergeCell ref="R54:S54"/>
    <mergeCell ref="R55:S55"/>
    <mergeCell ref="T55:U55"/>
    <mergeCell ref="AF54:AG54"/>
    <mergeCell ref="AF53:AG53"/>
    <mergeCell ref="Z54:AA54"/>
    <mergeCell ref="AB54:AC54"/>
    <mergeCell ref="A53:A56"/>
    <mergeCell ref="B53:C53"/>
    <mergeCell ref="D53:E53"/>
    <mergeCell ref="F53:G53"/>
    <mergeCell ref="H53:I53"/>
    <mergeCell ref="N52:O52"/>
    <mergeCell ref="P52:Q52"/>
    <mergeCell ref="R52:S52"/>
    <mergeCell ref="T52:U52"/>
    <mergeCell ref="V52:W52"/>
    <mergeCell ref="X52:Y52"/>
    <mergeCell ref="B52:C52"/>
    <mergeCell ref="D52:E52"/>
    <mergeCell ref="F52:G52"/>
    <mergeCell ref="H52:I52"/>
    <mergeCell ref="J52:K52"/>
    <mergeCell ref="L52:M52"/>
    <mergeCell ref="B55:C55"/>
    <mergeCell ref="D55:E55"/>
    <mergeCell ref="F55:G55"/>
    <mergeCell ref="H55:I55"/>
    <mergeCell ref="J55:K55"/>
    <mergeCell ref="L55:M55"/>
    <mergeCell ref="J53:K53"/>
    <mergeCell ref="L53:M53"/>
    <mergeCell ref="N53:O53"/>
    <mergeCell ref="N55:O55"/>
    <mergeCell ref="P55:Q55"/>
    <mergeCell ref="T54:U54"/>
    <mergeCell ref="V54:W54"/>
    <mergeCell ref="X54:Y54"/>
    <mergeCell ref="P53:Q53"/>
    <mergeCell ref="F50:G50"/>
    <mergeCell ref="H50:I50"/>
    <mergeCell ref="R53:S53"/>
    <mergeCell ref="T53:U53"/>
    <mergeCell ref="H54:I54"/>
    <mergeCell ref="J54:K54"/>
    <mergeCell ref="X51:Y51"/>
    <mergeCell ref="Z51:AA51"/>
    <mergeCell ref="AB51:AC51"/>
    <mergeCell ref="AD51:AE51"/>
    <mergeCell ref="AF51:AG51"/>
    <mergeCell ref="AH51:AI51"/>
    <mergeCell ref="L51:M51"/>
    <mergeCell ref="N51:O51"/>
    <mergeCell ref="P51:Q51"/>
    <mergeCell ref="R51:S51"/>
    <mergeCell ref="T51:U51"/>
    <mergeCell ref="V51:W51"/>
    <mergeCell ref="V53:W53"/>
    <mergeCell ref="Z52:AA52"/>
    <mergeCell ref="X53:Y53"/>
    <mergeCell ref="Z53:AA53"/>
    <mergeCell ref="AB52:AC52"/>
    <mergeCell ref="AD52:AE52"/>
    <mergeCell ref="AF52:AG52"/>
    <mergeCell ref="AH52:AI52"/>
    <mergeCell ref="AH53:AI53"/>
    <mergeCell ref="AH54:AI54"/>
    <mergeCell ref="AB53:AC53"/>
    <mergeCell ref="AD53:AE53"/>
    <mergeCell ref="AD54:AE54"/>
    <mergeCell ref="AH47:AI47"/>
    <mergeCell ref="V47:W47"/>
    <mergeCell ref="X47:Y47"/>
    <mergeCell ref="A49:A52"/>
    <mergeCell ref="B49:C49"/>
    <mergeCell ref="D49:E49"/>
    <mergeCell ref="F49:G49"/>
    <mergeCell ref="H49:I49"/>
    <mergeCell ref="J49:K49"/>
    <mergeCell ref="P48:Q48"/>
    <mergeCell ref="R48:S48"/>
    <mergeCell ref="T48:U48"/>
    <mergeCell ref="V48:W48"/>
    <mergeCell ref="X48:Y48"/>
    <mergeCell ref="Z48:AA48"/>
    <mergeCell ref="X49:Y49"/>
    <mergeCell ref="Z49:AA49"/>
    <mergeCell ref="AB49:AC49"/>
    <mergeCell ref="AD49:AE49"/>
    <mergeCell ref="AF49:AG49"/>
    <mergeCell ref="L49:M49"/>
    <mergeCell ref="N49:O49"/>
    <mergeCell ref="B51:C51"/>
    <mergeCell ref="D51:E51"/>
    <mergeCell ref="F51:G51"/>
    <mergeCell ref="H51:I51"/>
    <mergeCell ref="J51:K51"/>
    <mergeCell ref="N50:O50"/>
    <mergeCell ref="P50:Q50"/>
    <mergeCell ref="R50:S50"/>
    <mergeCell ref="B50:C50"/>
    <mergeCell ref="D50:E50"/>
    <mergeCell ref="V49:W49"/>
    <mergeCell ref="Z50:AA50"/>
    <mergeCell ref="AB50:AC50"/>
    <mergeCell ref="AD50:AE50"/>
    <mergeCell ref="AF50:AG50"/>
    <mergeCell ref="AH50:AI50"/>
    <mergeCell ref="V50:W50"/>
    <mergeCell ref="X50:Y50"/>
    <mergeCell ref="AB48:AC48"/>
    <mergeCell ref="AD48:AE48"/>
    <mergeCell ref="AF48:AG48"/>
    <mergeCell ref="AH48:AI48"/>
    <mergeCell ref="AH49:AI49"/>
    <mergeCell ref="J50:K50"/>
    <mergeCell ref="L50:M50"/>
    <mergeCell ref="P49:Q49"/>
    <mergeCell ref="R49:S49"/>
    <mergeCell ref="T49:U49"/>
    <mergeCell ref="T50:U50"/>
    <mergeCell ref="N48:O48"/>
    <mergeCell ref="A45:A48"/>
    <mergeCell ref="B45:C45"/>
    <mergeCell ref="D45:E45"/>
    <mergeCell ref="F45:G45"/>
    <mergeCell ref="H45:I45"/>
    <mergeCell ref="N44:O44"/>
    <mergeCell ref="P44:Q44"/>
    <mergeCell ref="R44:S44"/>
    <mergeCell ref="T44:U44"/>
    <mergeCell ref="V44:W44"/>
    <mergeCell ref="X44:Y44"/>
    <mergeCell ref="B44:C44"/>
    <mergeCell ref="D44:E44"/>
    <mergeCell ref="F44:G44"/>
    <mergeCell ref="H44:I44"/>
    <mergeCell ref="J44:K44"/>
    <mergeCell ref="L44:M44"/>
    <mergeCell ref="B46:C46"/>
    <mergeCell ref="F47:G47"/>
    <mergeCell ref="H47:I47"/>
    <mergeCell ref="J47:K47"/>
    <mergeCell ref="L47:M47"/>
    <mergeCell ref="N47:O47"/>
    <mergeCell ref="P47:Q47"/>
    <mergeCell ref="T46:U46"/>
    <mergeCell ref="V46:W46"/>
    <mergeCell ref="B48:C48"/>
    <mergeCell ref="D48:E48"/>
    <mergeCell ref="F48:G48"/>
    <mergeCell ref="H48:I48"/>
    <mergeCell ref="J48:K48"/>
    <mergeCell ref="L48:M48"/>
    <mergeCell ref="B47:C47"/>
    <mergeCell ref="D47:E47"/>
    <mergeCell ref="F46:G46"/>
    <mergeCell ref="AB45:AC45"/>
    <mergeCell ref="AD45:AE45"/>
    <mergeCell ref="AF45:AG45"/>
    <mergeCell ref="J45:K45"/>
    <mergeCell ref="L45:M45"/>
    <mergeCell ref="N45:O45"/>
    <mergeCell ref="P45:Q45"/>
    <mergeCell ref="R45:S45"/>
    <mergeCell ref="T45:U45"/>
    <mergeCell ref="H46:I46"/>
    <mergeCell ref="J46:K46"/>
    <mergeCell ref="Z47:AA47"/>
    <mergeCell ref="AB47:AC47"/>
    <mergeCell ref="R47:S47"/>
    <mergeCell ref="T47:U47"/>
    <mergeCell ref="AF46:AG46"/>
    <mergeCell ref="D46:E46"/>
    <mergeCell ref="L46:M46"/>
    <mergeCell ref="N46:O46"/>
    <mergeCell ref="P46:Q46"/>
    <mergeCell ref="R46:S46"/>
    <mergeCell ref="AD47:AE47"/>
    <mergeCell ref="AF47:AG47"/>
    <mergeCell ref="X43:Y43"/>
    <mergeCell ref="Z43:AA43"/>
    <mergeCell ref="AB43:AC43"/>
    <mergeCell ref="AD43:AE43"/>
    <mergeCell ref="AF43:AG43"/>
    <mergeCell ref="V45:W45"/>
    <mergeCell ref="Z44:AA44"/>
    <mergeCell ref="X45:Y45"/>
    <mergeCell ref="Z45:AA45"/>
    <mergeCell ref="AB44:AC44"/>
    <mergeCell ref="AD44:AE44"/>
    <mergeCell ref="AF44:AG44"/>
    <mergeCell ref="X46:Y46"/>
    <mergeCell ref="Z46:AA46"/>
    <mergeCell ref="AB46:AC46"/>
    <mergeCell ref="AD46:AE46"/>
    <mergeCell ref="AH43:AI43"/>
    <mergeCell ref="AH44:AI44"/>
    <mergeCell ref="AH45:AI45"/>
    <mergeCell ref="AH46:AI46"/>
    <mergeCell ref="L43:M43"/>
    <mergeCell ref="N43:O43"/>
    <mergeCell ref="P43:Q43"/>
    <mergeCell ref="R43:S43"/>
    <mergeCell ref="T43:U43"/>
    <mergeCell ref="V43:W43"/>
    <mergeCell ref="B43:C43"/>
    <mergeCell ref="D43:E43"/>
    <mergeCell ref="F43:G43"/>
    <mergeCell ref="H43:I43"/>
    <mergeCell ref="J43:K43"/>
    <mergeCell ref="N42:O42"/>
    <mergeCell ref="P42:Q42"/>
    <mergeCell ref="R42:S42"/>
    <mergeCell ref="T42:U42"/>
    <mergeCell ref="B42:C42"/>
    <mergeCell ref="D42:E42"/>
    <mergeCell ref="F42:G42"/>
    <mergeCell ref="H42:I42"/>
    <mergeCell ref="J42:K42"/>
    <mergeCell ref="L42:M42"/>
    <mergeCell ref="P41:Q41"/>
    <mergeCell ref="R41:S41"/>
    <mergeCell ref="T41:U41"/>
    <mergeCell ref="V41:W41"/>
    <mergeCell ref="Z42:AA42"/>
    <mergeCell ref="AB42:AC42"/>
    <mergeCell ref="AD42:AE42"/>
    <mergeCell ref="AF42:AG42"/>
    <mergeCell ref="AH42:AI42"/>
    <mergeCell ref="V42:W42"/>
    <mergeCell ref="X42:Y42"/>
    <mergeCell ref="AB40:AC40"/>
    <mergeCell ref="AD40:AE40"/>
    <mergeCell ref="AF40:AG40"/>
    <mergeCell ref="AH40:AI40"/>
    <mergeCell ref="A41:A44"/>
    <mergeCell ref="B41:C41"/>
    <mergeCell ref="D41:E41"/>
    <mergeCell ref="F41:G41"/>
    <mergeCell ref="H41:I41"/>
    <mergeCell ref="J41:K41"/>
    <mergeCell ref="P40:Q40"/>
    <mergeCell ref="R40:S40"/>
    <mergeCell ref="T40:U40"/>
    <mergeCell ref="V40:W40"/>
    <mergeCell ref="X40:Y40"/>
    <mergeCell ref="Z40:AA40"/>
    <mergeCell ref="X41:Y41"/>
    <mergeCell ref="Z41:AA41"/>
    <mergeCell ref="AB41:AC41"/>
    <mergeCell ref="AD41:AE41"/>
    <mergeCell ref="AF41:AG41"/>
    <mergeCell ref="AH41:AI41"/>
    <mergeCell ref="L41:M41"/>
    <mergeCell ref="N41:O41"/>
    <mergeCell ref="B40:C40"/>
    <mergeCell ref="D40:E40"/>
    <mergeCell ref="F40:G40"/>
    <mergeCell ref="H40:I40"/>
    <mergeCell ref="AH38:AI38"/>
    <mergeCell ref="B39:C39"/>
    <mergeCell ref="D39:E39"/>
    <mergeCell ref="F39:G39"/>
    <mergeCell ref="H39:I39"/>
    <mergeCell ref="J39:K39"/>
    <mergeCell ref="L39:M39"/>
    <mergeCell ref="N39:O39"/>
    <mergeCell ref="P39:Q39"/>
    <mergeCell ref="T38:U38"/>
    <mergeCell ref="V38:W38"/>
    <mergeCell ref="X38:Y38"/>
    <mergeCell ref="Z38:AA38"/>
    <mergeCell ref="AB38:AC38"/>
    <mergeCell ref="AD38:AE38"/>
    <mergeCell ref="AD39:AE39"/>
    <mergeCell ref="AF39:AG39"/>
    <mergeCell ref="AH39:AI39"/>
    <mergeCell ref="V39:W39"/>
    <mergeCell ref="X39:Y39"/>
    <mergeCell ref="Z39:AA39"/>
    <mergeCell ref="AB39:AC39"/>
    <mergeCell ref="D38:E38"/>
    <mergeCell ref="L38:M38"/>
    <mergeCell ref="N38:O38"/>
    <mergeCell ref="P38:Q38"/>
    <mergeCell ref="R38:S38"/>
    <mergeCell ref="V37:W37"/>
    <mergeCell ref="Z36:AA36"/>
    <mergeCell ref="X37:Y37"/>
    <mergeCell ref="Z37:AA37"/>
    <mergeCell ref="AB36:AC36"/>
    <mergeCell ref="AD36:AE36"/>
    <mergeCell ref="AF36:AG36"/>
    <mergeCell ref="J40:K40"/>
    <mergeCell ref="L40:M40"/>
    <mergeCell ref="N40:O40"/>
    <mergeCell ref="R39:S39"/>
    <mergeCell ref="T39:U39"/>
    <mergeCell ref="AF38:AG38"/>
    <mergeCell ref="AH36:AI36"/>
    <mergeCell ref="A37:A40"/>
    <mergeCell ref="B37:C37"/>
    <mergeCell ref="D37:E37"/>
    <mergeCell ref="F37:G37"/>
    <mergeCell ref="H37:I37"/>
    <mergeCell ref="N36:O36"/>
    <mergeCell ref="P36:Q36"/>
    <mergeCell ref="R36:S36"/>
    <mergeCell ref="T36:U36"/>
    <mergeCell ref="V36:W36"/>
    <mergeCell ref="X36:Y36"/>
    <mergeCell ref="B36:C36"/>
    <mergeCell ref="D36:E36"/>
    <mergeCell ref="F36:G36"/>
    <mergeCell ref="H36:I36"/>
    <mergeCell ref="J36:K36"/>
    <mergeCell ref="L36:M36"/>
    <mergeCell ref="AH37:AI37"/>
    <mergeCell ref="B38:C38"/>
    <mergeCell ref="F38:G38"/>
    <mergeCell ref="AB37:AC37"/>
    <mergeCell ref="AD37:AE37"/>
    <mergeCell ref="AF37:AG37"/>
    <mergeCell ref="J37:K37"/>
    <mergeCell ref="L37:M37"/>
    <mergeCell ref="N37:O37"/>
    <mergeCell ref="P37:Q37"/>
    <mergeCell ref="R37:S37"/>
    <mergeCell ref="T37:U37"/>
    <mergeCell ref="H38:I38"/>
    <mergeCell ref="J38:K38"/>
    <mergeCell ref="AB34:AC34"/>
    <mergeCell ref="AD34:AE34"/>
    <mergeCell ref="X35:Y35"/>
    <mergeCell ref="Z35:AA35"/>
    <mergeCell ref="AB35:AC35"/>
    <mergeCell ref="AD35:AE35"/>
    <mergeCell ref="AF35:AG35"/>
    <mergeCell ref="AH35:AI35"/>
    <mergeCell ref="L35:M35"/>
    <mergeCell ref="N35:O35"/>
    <mergeCell ref="P35:Q35"/>
    <mergeCell ref="R35:S35"/>
    <mergeCell ref="T35:U35"/>
    <mergeCell ref="V35:W35"/>
    <mergeCell ref="B35:C35"/>
    <mergeCell ref="D35:E35"/>
    <mergeCell ref="F35:G35"/>
    <mergeCell ref="H35:I35"/>
    <mergeCell ref="J35:K35"/>
    <mergeCell ref="F32:G32"/>
    <mergeCell ref="H32:I32"/>
    <mergeCell ref="N34:O34"/>
    <mergeCell ref="P34:Q34"/>
    <mergeCell ref="R34:S34"/>
    <mergeCell ref="T34:U34"/>
    <mergeCell ref="B34:C34"/>
    <mergeCell ref="D34:E34"/>
    <mergeCell ref="F34:G34"/>
    <mergeCell ref="H34:I34"/>
    <mergeCell ref="J34:K34"/>
    <mergeCell ref="L34:M34"/>
    <mergeCell ref="P33:Q33"/>
    <mergeCell ref="R33:S33"/>
    <mergeCell ref="T33:U33"/>
    <mergeCell ref="B32:C32"/>
    <mergeCell ref="D32:E32"/>
    <mergeCell ref="V33:W33"/>
    <mergeCell ref="Z34:AA34"/>
    <mergeCell ref="Z30:AA30"/>
    <mergeCell ref="AB30:AC30"/>
    <mergeCell ref="AF34:AG34"/>
    <mergeCell ref="AH34:AI34"/>
    <mergeCell ref="V34:W34"/>
    <mergeCell ref="X34:Y34"/>
    <mergeCell ref="AB32:AC32"/>
    <mergeCell ref="AD32:AE32"/>
    <mergeCell ref="AF32:AG32"/>
    <mergeCell ref="AH32:AI32"/>
    <mergeCell ref="V32:W32"/>
    <mergeCell ref="X32:Y32"/>
    <mergeCell ref="Z32:AA32"/>
    <mergeCell ref="A33:A36"/>
    <mergeCell ref="B33:C33"/>
    <mergeCell ref="D33:E33"/>
    <mergeCell ref="F33:G33"/>
    <mergeCell ref="H33:I33"/>
    <mergeCell ref="J33:K33"/>
    <mergeCell ref="P32:Q32"/>
    <mergeCell ref="R32:S32"/>
    <mergeCell ref="T32:U32"/>
    <mergeCell ref="X33:Y33"/>
    <mergeCell ref="Z33:AA33"/>
    <mergeCell ref="AB33:AC33"/>
    <mergeCell ref="AD33:AE33"/>
    <mergeCell ref="AF33:AG33"/>
    <mergeCell ref="AH33:AI33"/>
    <mergeCell ref="L33:M33"/>
    <mergeCell ref="N33:O33"/>
    <mergeCell ref="A25:A28"/>
    <mergeCell ref="L27:M27"/>
    <mergeCell ref="J32:K32"/>
    <mergeCell ref="L32:M32"/>
    <mergeCell ref="N32:O32"/>
    <mergeCell ref="R31:S31"/>
    <mergeCell ref="T31:U31"/>
    <mergeCell ref="AH29:AI29"/>
    <mergeCell ref="B31:C31"/>
    <mergeCell ref="D31:E31"/>
    <mergeCell ref="F31:G31"/>
    <mergeCell ref="H31:I31"/>
    <mergeCell ref="J31:K31"/>
    <mergeCell ref="L31:M31"/>
    <mergeCell ref="N31:O31"/>
    <mergeCell ref="P31:Q31"/>
    <mergeCell ref="T30:U30"/>
    <mergeCell ref="B30:C30"/>
    <mergeCell ref="D30:E30"/>
    <mergeCell ref="F30:G30"/>
    <mergeCell ref="AD31:AE31"/>
    <mergeCell ref="AF31:AG31"/>
    <mergeCell ref="AH31:AI31"/>
    <mergeCell ref="V31:W31"/>
    <mergeCell ref="X31:Y31"/>
    <mergeCell ref="Z31:AA31"/>
    <mergeCell ref="AB31:AC31"/>
    <mergeCell ref="H30:I30"/>
    <mergeCell ref="AF30:AG30"/>
    <mergeCell ref="AH30:AI30"/>
    <mergeCell ref="V30:W30"/>
    <mergeCell ref="X30:Y30"/>
    <mergeCell ref="AD25:AE25"/>
    <mergeCell ref="AF25:AG25"/>
    <mergeCell ref="AH25:AI25"/>
    <mergeCell ref="AD30:AE30"/>
    <mergeCell ref="J30:K30"/>
    <mergeCell ref="L30:M30"/>
    <mergeCell ref="N30:O30"/>
    <mergeCell ref="P30:Q30"/>
    <mergeCell ref="R30:S30"/>
    <mergeCell ref="AF28:AG28"/>
    <mergeCell ref="AH28:AI28"/>
    <mergeCell ref="A29:A32"/>
    <mergeCell ref="B29:C29"/>
    <mergeCell ref="D29:E29"/>
    <mergeCell ref="F29:G29"/>
    <mergeCell ref="H29:I29"/>
    <mergeCell ref="N28:O28"/>
    <mergeCell ref="P28:Q28"/>
    <mergeCell ref="R28:S28"/>
    <mergeCell ref="T28:U28"/>
    <mergeCell ref="V28:W28"/>
    <mergeCell ref="X28:Y28"/>
    <mergeCell ref="B28:C28"/>
    <mergeCell ref="D28:E28"/>
    <mergeCell ref="F28:G28"/>
    <mergeCell ref="H28:I28"/>
    <mergeCell ref="J28:K28"/>
    <mergeCell ref="L28:M28"/>
    <mergeCell ref="AF29:AG29"/>
    <mergeCell ref="J29:K29"/>
    <mergeCell ref="L29:M29"/>
    <mergeCell ref="N29:O29"/>
    <mergeCell ref="AD28:AE28"/>
    <mergeCell ref="Z28:AA28"/>
    <mergeCell ref="AB28:AC28"/>
    <mergeCell ref="AB29:AC29"/>
    <mergeCell ref="AD29:AE29"/>
    <mergeCell ref="R29:S29"/>
    <mergeCell ref="T29:U29"/>
    <mergeCell ref="V29:W29"/>
    <mergeCell ref="X29:Y29"/>
    <mergeCell ref="Z29:AA29"/>
    <mergeCell ref="AD26:AE26"/>
    <mergeCell ref="AF26:AG26"/>
    <mergeCell ref="AH26:AI26"/>
    <mergeCell ref="N26:O26"/>
    <mergeCell ref="P26:Q26"/>
    <mergeCell ref="R26:S26"/>
    <mergeCell ref="T26:U26"/>
    <mergeCell ref="AD27:AE27"/>
    <mergeCell ref="AF27:AG27"/>
    <mergeCell ref="AH27:AI27"/>
    <mergeCell ref="N27:O27"/>
    <mergeCell ref="P27:Q27"/>
    <mergeCell ref="R27:S27"/>
    <mergeCell ref="T27:U27"/>
    <mergeCell ref="V27:W27"/>
    <mergeCell ref="P29:Q29"/>
    <mergeCell ref="B26:C26"/>
    <mergeCell ref="D26:E26"/>
    <mergeCell ref="F26:G26"/>
    <mergeCell ref="H26:I26"/>
    <mergeCell ref="B25:C25"/>
    <mergeCell ref="D25:E25"/>
    <mergeCell ref="F25:G25"/>
    <mergeCell ref="H25:I25"/>
    <mergeCell ref="J25:K25"/>
    <mergeCell ref="L25:M25"/>
    <mergeCell ref="N25:O25"/>
    <mergeCell ref="AB25:AC25"/>
    <mergeCell ref="B27:C27"/>
    <mergeCell ref="D27:E27"/>
    <mergeCell ref="F27:G27"/>
    <mergeCell ref="H27:I27"/>
    <mergeCell ref="J27:K27"/>
    <mergeCell ref="V26:W26"/>
    <mergeCell ref="X26:Y26"/>
    <mergeCell ref="X27:Y27"/>
    <mergeCell ref="Z27:AA27"/>
    <mergeCell ref="AB27:AC27"/>
    <mergeCell ref="Z25:AA25"/>
    <mergeCell ref="Z26:AA26"/>
    <mergeCell ref="AB26:AC26"/>
    <mergeCell ref="J26:K26"/>
    <mergeCell ref="L26:M26"/>
    <mergeCell ref="P25:Q25"/>
    <mergeCell ref="R25:S25"/>
    <mergeCell ref="T25:U25"/>
    <mergeCell ref="V25:W25"/>
    <mergeCell ref="X25:Y25"/>
    <mergeCell ref="AF23:AG24"/>
    <mergeCell ref="AH23:AI24"/>
    <mergeCell ref="D24:E24"/>
    <mergeCell ref="F24:G24"/>
    <mergeCell ref="H24:I24"/>
    <mergeCell ref="J24:K24"/>
    <mergeCell ref="L24:M24"/>
    <mergeCell ref="N24:O24"/>
    <mergeCell ref="P24:Q24"/>
    <mergeCell ref="R24:S24"/>
    <mergeCell ref="AB24:AC24"/>
    <mergeCell ref="AD24:AE24"/>
    <mergeCell ref="U20:X20"/>
    <mergeCell ref="Y20:Z20"/>
    <mergeCell ref="A23:A24"/>
    <mergeCell ref="B23:C24"/>
    <mergeCell ref="D23:Q23"/>
    <mergeCell ref="R23:AE23"/>
    <mergeCell ref="T24:U24"/>
    <mergeCell ref="V24:W24"/>
    <mergeCell ref="X24:Y24"/>
    <mergeCell ref="Z24:AA24"/>
    <mergeCell ref="U16:X16"/>
    <mergeCell ref="Y16:Z16"/>
    <mergeCell ref="A17:D17"/>
    <mergeCell ref="E17:F17"/>
    <mergeCell ref="G17:H17"/>
    <mergeCell ref="K17:L17"/>
    <mergeCell ref="N17:O17"/>
    <mergeCell ref="Q17:R17"/>
    <mergeCell ref="U17:X17"/>
    <mergeCell ref="Y17:Z17"/>
    <mergeCell ref="B16:D16"/>
    <mergeCell ref="E16:F16"/>
    <mergeCell ref="G16:H16"/>
    <mergeCell ref="K16:L16"/>
    <mergeCell ref="N16:O16"/>
    <mergeCell ref="Q16:R16"/>
    <mergeCell ref="U14:X14"/>
    <mergeCell ref="Y14:Z14"/>
    <mergeCell ref="B15:D15"/>
    <mergeCell ref="E15:F15"/>
    <mergeCell ref="G15:H15"/>
    <mergeCell ref="K15:L15"/>
    <mergeCell ref="N15:O15"/>
    <mergeCell ref="Q15:R15"/>
    <mergeCell ref="U15:X15"/>
    <mergeCell ref="Y15:Z15"/>
    <mergeCell ref="B14:D14"/>
    <mergeCell ref="E14:F14"/>
    <mergeCell ref="G14:H14"/>
    <mergeCell ref="K14:L14"/>
    <mergeCell ref="N14:O14"/>
    <mergeCell ref="Q14:R14"/>
    <mergeCell ref="B13:D13"/>
    <mergeCell ref="E13:F13"/>
    <mergeCell ref="G13:H13"/>
    <mergeCell ref="K13:L13"/>
    <mergeCell ref="N13:O13"/>
    <mergeCell ref="Q13:R13"/>
    <mergeCell ref="Q11:R11"/>
    <mergeCell ref="U11:V11"/>
    <mergeCell ref="Z11:AA11"/>
    <mergeCell ref="B12:D12"/>
    <mergeCell ref="E12:F12"/>
    <mergeCell ref="G12:H12"/>
    <mergeCell ref="K12:L12"/>
    <mergeCell ref="N12:O12"/>
    <mergeCell ref="Q12:R12"/>
    <mergeCell ref="Q10:R10"/>
    <mergeCell ref="U10:V10"/>
    <mergeCell ref="Z10:AA10"/>
    <mergeCell ref="B11:D11"/>
    <mergeCell ref="E11:F11"/>
    <mergeCell ref="G11:H11"/>
    <mergeCell ref="K11:L11"/>
    <mergeCell ref="N11:O11"/>
    <mergeCell ref="U9:V9"/>
    <mergeCell ref="W9:X9"/>
    <mergeCell ref="Z9:AA9"/>
    <mergeCell ref="B10:D10"/>
    <mergeCell ref="E10:F10"/>
    <mergeCell ref="G10:H10"/>
    <mergeCell ref="K10:L10"/>
    <mergeCell ref="N10:O10"/>
    <mergeCell ref="W8:X8"/>
    <mergeCell ref="Z8:AA8"/>
    <mergeCell ref="B9:D9"/>
    <mergeCell ref="E9:F9"/>
    <mergeCell ref="G9:H9"/>
    <mergeCell ref="K9:L9"/>
    <mergeCell ref="N9:O9"/>
    <mergeCell ref="Q9:R9"/>
    <mergeCell ref="Z7:AA7"/>
    <mergeCell ref="B8:D8"/>
    <mergeCell ref="E8:F8"/>
    <mergeCell ref="G8:H8"/>
    <mergeCell ref="K8:L8"/>
    <mergeCell ref="N8:O8"/>
    <mergeCell ref="Q8:R8"/>
    <mergeCell ref="U8:V8"/>
    <mergeCell ref="B7:D7"/>
    <mergeCell ref="E7:F7"/>
    <mergeCell ref="G7:H7"/>
    <mergeCell ref="K7:L7"/>
    <mergeCell ref="N7:O7"/>
    <mergeCell ref="Q7:R7"/>
    <mergeCell ref="B6:D6"/>
    <mergeCell ref="E6:F6"/>
    <mergeCell ref="G6:H6"/>
    <mergeCell ref="K6:L6"/>
    <mergeCell ref="N6:O6"/>
    <mergeCell ref="Q6:R6"/>
    <mergeCell ref="P4:P5"/>
    <mergeCell ref="Q4:R5"/>
    <mergeCell ref="S4:S5"/>
    <mergeCell ref="A1:AE1"/>
    <mergeCell ref="AH1:AI1"/>
    <mergeCell ref="A4:D5"/>
    <mergeCell ref="E4:F5"/>
    <mergeCell ref="G4:H5"/>
    <mergeCell ref="I4:I5"/>
    <mergeCell ref="J4:J5"/>
    <mergeCell ref="K4:L5"/>
    <mergeCell ref="M4:M5"/>
    <mergeCell ref="N4:O5"/>
    <mergeCell ref="U4:V4"/>
    <mergeCell ref="W4:X4"/>
    <mergeCell ref="Y4:AA4"/>
  </mergeCells>
  <phoneticPr fontId="3"/>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topLeftCell="M7" zoomScale="55" zoomScaleNormal="75" zoomScaleSheetLayoutView="55" zoomScalePageLayoutView="40" workbookViewId="0">
      <selection activeCell="J20" sqref="J20:N20"/>
    </sheetView>
  </sheetViews>
  <sheetFormatPr defaultRowHeight="13.5"/>
  <cols>
    <col min="1" max="1" width="8.75" style="177" customWidth="1"/>
    <col min="2" max="2" width="20.875" style="177" customWidth="1"/>
    <col min="3" max="33" width="9.625" style="177" customWidth="1"/>
    <col min="34" max="40" width="9" style="177"/>
    <col min="41" max="41" width="25" style="177" customWidth="1"/>
    <col min="42" max="42" width="20.875" style="177" customWidth="1"/>
    <col min="43" max="16384" width="9" style="177"/>
  </cols>
  <sheetData>
    <row r="1" spans="1:51" ht="26.25" customHeight="1">
      <c r="A1" s="1423" t="s">
        <v>648</v>
      </c>
      <c r="B1" s="1423"/>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c r="AA1" s="1423"/>
      <c r="AB1" s="1423"/>
      <c r="AC1" s="1423"/>
      <c r="AD1" s="1423"/>
      <c r="AE1" s="1423"/>
      <c r="AH1" s="1424" t="s">
        <v>650</v>
      </c>
      <c r="AI1" s="1425"/>
    </row>
    <row r="2" spans="1:51" ht="24.75" customHeight="1">
      <c r="A2" s="703" t="s">
        <v>203</v>
      </c>
      <c r="B2" s="657"/>
      <c r="C2" s="657"/>
      <c r="D2" s="657"/>
      <c r="E2" s="657"/>
      <c r="F2" s="657"/>
      <c r="G2" s="657"/>
      <c r="H2" s="703"/>
      <c r="I2" s="703"/>
      <c r="J2" s="894"/>
      <c r="K2" s="894"/>
      <c r="L2" s="657"/>
      <c r="M2" s="657"/>
      <c r="N2" s="657"/>
      <c r="O2" s="657"/>
      <c r="P2" s="657"/>
      <c r="Q2" s="657"/>
      <c r="R2" s="657"/>
      <c r="S2" s="657"/>
      <c r="T2" s="658"/>
      <c r="U2" s="658"/>
      <c r="V2" s="658"/>
      <c r="W2" s="658"/>
      <c r="X2" s="868"/>
      <c r="Y2" s="895" t="s">
        <v>679</v>
      </c>
      <c r="AG2" s="658"/>
    </row>
    <row r="3" spans="1:51" ht="23.25" customHeight="1" thickBot="1">
      <c r="A3" s="896" t="s">
        <v>181</v>
      </c>
      <c r="B3" s="896"/>
      <c r="C3" s="896"/>
      <c r="D3" s="896"/>
      <c r="E3" s="896"/>
      <c r="F3" s="896"/>
      <c r="G3" s="660"/>
      <c r="H3" s="660"/>
      <c r="I3" s="442"/>
      <c r="J3" s="442"/>
      <c r="K3" s="442"/>
      <c r="L3" s="442"/>
      <c r="M3" s="442"/>
      <c r="N3" s="442"/>
      <c r="O3" s="442"/>
      <c r="P3" s="442"/>
      <c r="Q3" s="442"/>
      <c r="R3" s="442"/>
      <c r="S3" s="442"/>
      <c r="T3" s="442"/>
      <c r="U3" s="896" t="s">
        <v>630</v>
      </c>
      <c r="V3" s="442"/>
      <c r="W3" s="442"/>
      <c r="X3" s="442"/>
      <c r="Y3" s="442"/>
      <c r="Z3" s="442"/>
      <c r="AA3" s="442"/>
      <c r="AB3" s="442"/>
      <c r="AC3" s="897" t="s">
        <v>658</v>
      </c>
      <c r="AD3" s="896"/>
      <c r="AE3" s="442"/>
      <c r="AF3" s="442"/>
      <c r="AG3" s="442"/>
      <c r="AH3" s="442"/>
      <c r="AN3" s="658"/>
      <c r="AO3" s="658"/>
      <c r="AP3" s="658"/>
      <c r="AQ3" s="658"/>
      <c r="AR3" s="658"/>
    </row>
    <row r="4" spans="1:51" ht="22.5" customHeight="1" thickBot="1">
      <c r="A4" s="1703" t="s">
        <v>182</v>
      </c>
      <c r="B4" s="1704"/>
      <c r="C4" s="1704"/>
      <c r="D4" s="1705"/>
      <c r="E4" s="1686" t="s">
        <v>183</v>
      </c>
      <c r="F4" s="1687"/>
      <c r="G4" s="1686" t="s">
        <v>184</v>
      </c>
      <c r="H4" s="1687"/>
      <c r="I4" s="1690" t="s">
        <v>639</v>
      </c>
      <c r="J4" s="1415" t="s">
        <v>185</v>
      </c>
      <c r="K4" s="1699" t="s">
        <v>749</v>
      </c>
      <c r="L4" s="1700"/>
      <c r="M4" s="1690" t="s">
        <v>411</v>
      </c>
      <c r="N4" s="1686" t="s">
        <v>684</v>
      </c>
      <c r="O4" s="1687"/>
      <c r="P4" s="1415" t="s">
        <v>638</v>
      </c>
      <c r="Q4" s="1699" t="s">
        <v>691</v>
      </c>
      <c r="R4" s="1700"/>
      <c r="S4" s="1421" t="s">
        <v>629</v>
      </c>
      <c r="T4" s="816"/>
      <c r="U4" s="1440" t="s">
        <v>299</v>
      </c>
      <c r="V4" s="1441"/>
      <c r="W4" s="1442" t="s">
        <v>518</v>
      </c>
      <c r="X4" s="1441"/>
      <c r="Y4" s="1442" t="s">
        <v>775</v>
      </c>
      <c r="Z4" s="1443"/>
      <c r="AA4" s="1444"/>
      <c r="AB4" s="816"/>
      <c r="AC4" s="1692" t="s">
        <v>651</v>
      </c>
      <c r="AD4" s="1693"/>
      <c r="AE4" s="1693"/>
      <c r="AF4" s="1694"/>
      <c r="AG4" s="1695">
        <f>G17</f>
        <v>0</v>
      </c>
      <c r="AH4" s="1696"/>
      <c r="AI4" s="658"/>
      <c r="AJ4" s="658"/>
      <c r="AL4" s="442"/>
    </row>
    <row r="5" spans="1:51" ht="21.75" customHeight="1" thickTop="1">
      <c r="A5" s="1706"/>
      <c r="B5" s="1707"/>
      <c r="C5" s="1707"/>
      <c r="D5" s="1708"/>
      <c r="E5" s="1688"/>
      <c r="F5" s="1689"/>
      <c r="G5" s="1688"/>
      <c r="H5" s="1689"/>
      <c r="I5" s="1691"/>
      <c r="J5" s="1416"/>
      <c r="K5" s="1701"/>
      <c r="L5" s="1702"/>
      <c r="M5" s="1691"/>
      <c r="N5" s="1688"/>
      <c r="O5" s="1689"/>
      <c r="P5" s="1416"/>
      <c r="Q5" s="1701"/>
      <c r="R5" s="1702"/>
      <c r="S5" s="1422"/>
      <c r="T5" s="816"/>
      <c r="U5" s="689" t="s">
        <v>631</v>
      </c>
      <c r="V5" s="690"/>
      <c r="W5" s="883"/>
      <c r="X5" s="898" t="s">
        <v>300</v>
      </c>
      <c r="Y5" s="884"/>
      <c r="Z5" s="899" t="s">
        <v>776</v>
      </c>
      <c r="AA5" s="900"/>
      <c r="AB5" s="816"/>
      <c r="AC5" s="1717" t="s">
        <v>652</v>
      </c>
      <c r="AD5" s="1718"/>
      <c r="AE5" s="1718"/>
      <c r="AF5" s="1719"/>
      <c r="AG5" s="1697">
        <f>Y20*1000</f>
        <v>0</v>
      </c>
      <c r="AH5" s="1698"/>
      <c r="AI5" s="658"/>
      <c r="AJ5" s="658"/>
      <c r="AL5" s="442"/>
    </row>
    <row r="6" spans="1:51" ht="24" customHeight="1" thickBot="1">
      <c r="A6" s="901" t="s">
        <v>186</v>
      </c>
      <c r="B6" s="1668" t="s">
        <v>187</v>
      </c>
      <c r="C6" s="1669"/>
      <c r="D6" s="1414"/>
      <c r="E6" s="1413" t="s">
        <v>188</v>
      </c>
      <c r="F6" s="1414"/>
      <c r="G6" s="1413" t="s">
        <v>189</v>
      </c>
      <c r="H6" s="1414"/>
      <c r="I6" s="693" t="s">
        <v>190</v>
      </c>
      <c r="J6" s="693" t="s">
        <v>191</v>
      </c>
      <c r="K6" s="1413" t="s">
        <v>683</v>
      </c>
      <c r="L6" s="1414"/>
      <c r="M6" s="693" t="s">
        <v>191</v>
      </c>
      <c r="N6" s="1413" t="s">
        <v>777</v>
      </c>
      <c r="O6" s="1414"/>
      <c r="P6" s="693" t="s">
        <v>191</v>
      </c>
      <c r="Q6" s="1413" t="s">
        <v>686</v>
      </c>
      <c r="R6" s="1414"/>
      <c r="S6" s="684" t="s">
        <v>191</v>
      </c>
      <c r="T6" s="817"/>
      <c r="U6" s="686" t="s">
        <v>632</v>
      </c>
      <c r="V6" s="687"/>
      <c r="W6" s="885"/>
      <c r="X6" s="861" t="s">
        <v>300</v>
      </c>
      <c r="Y6" s="886"/>
      <c r="Z6" s="902" t="s">
        <v>712</v>
      </c>
      <c r="AA6" s="903"/>
      <c r="AB6" s="817"/>
      <c r="AC6" s="1717" t="s">
        <v>653</v>
      </c>
      <c r="AD6" s="1718"/>
      <c r="AE6" s="1718"/>
      <c r="AF6" s="1719"/>
      <c r="AG6" s="1697">
        <f>AG4+AG5</f>
        <v>0</v>
      </c>
      <c r="AH6" s="1698"/>
      <c r="AI6" s="658"/>
      <c r="AJ6" s="658"/>
      <c r="AL6" s="442"/>
    </row>
    <row r="7" spans="1:51" ht="24" customHeight="1" thickTop="1">
      <c r="A7" s="904">
        <v>1</v>
      </c>
      <c r="B7" s="1462"/>
      <c r="C7" s="1463"/>
      <c r="D7" s="1464"/>
      <c r="E7" s="1465"/>
      <c r="F7" s="1466"/>
      <c r="G7" s="1467" t="str">
        <f>IF(B7=0,"",AF25)</f>
        <v/>
      </c>
      <c r="H7" s="1468"/>
      <c r="I7" s="869" t="str">
        <f t="shared" ref="I7:I16" si="0">IF(B7=0," ",E7/G7)</f>
        <v xml:space="preserve"> </v>
      </c>
      <c r="J7" s="905" t="str">
        <f t="shared" ref="J7:J16" si="1">IF(B7=0," ",G7/$Y$14*100)</f>
        <v xml:space="preserve"> </v>
      </c>
      <c r="K7" s="1469" t="str">
        <f>IF(B7=0,"",AF27)</f>
        <v/>
      </c>
      <c r="L7" s="1470"/>
      <c r="M7" s="871" t="str">
        <f>IF(B7=0," ",K7/$Y$15*100)</f>
        <v xml:space="preserve"> </v>
      </c>
      <c r="N7" s="1471" t="str">
        <f>IF(B7=0,"",AF28)</f>
        <v/>
      </c>
      <c r="O7" s="1472"/>
      <c r="P7" s="872" t="str">
        <f t="shared" ref="P7:P16" si="2">IF(B7=0," ",N7/$Y$16*100)</f>
        <v xml:space="preserve"> </v>
      </c>
      <c r="Q7" s="1473" t="str">
        <f>IF(B7=0,"",AH26-AH28)</f>
        <v/>
      </c>
      <c r="R7" s="1474"/>
      <c r="S7" s="873" t="str">
        <f>IF(B7=0," ",Q7/$Y$17*100)</f>
        <v xml:space="preserve"> </v>
      </c>
      <c r="T7" s="887"/>
      <c r="U7" s="686" t="s">
        <v>633</v>
      </c>
      <c r="V7" s="687"/>
      <c r="W7" s="888"/>
      <c r="X7" s="861" t="s">
        <v>778</v>
      </c>
      <c r="Y7" s="889"/>
      <c r="Z7" s="1675" t="s">
        <v>779</v>
      </c>
      <c r="AA7" s="1676"/>
      <c r="AB7" s="887"/>
      <c r="AC7" s="1717" t="s">
        <v>654</v>
      </c>
      <c r="AD7" s="1718"/>
      <c r="AE7" s="1718"/>
      <c r="AF7" s="1719"/>
      <c r="AG7" s="1711"/>
      <c r="AH7" s="1712"/>
      <c r="AI7" s="906"/>
      <c r="AJ7" s="658"/>
      <c r="AL7" s="442"/>
    </row>
    <row r="8" spans="1:51" ht="24" customHeight="1">
      <c r="A8" s="907">
        <v>2</v>
      </c>
      <c r="B8" s="1451"/>
      <c r="C8" s="1452"/>
      <c r="D8" s="1453"/>
      <c r="E8" s="1454"/>
      <c r="F8" s="1455"/>
      <c r="G8" s="1456" t="str">
        <f>IF(B8=0,"",AF29)</f>
        <v/>
      </c>
      <c r="H8" s="1457"/>
      <c r="I8" s="869" t="str">
        <f t="shared" si="0"/>
        <v xml:space="preserve"> </v>
      </c>
      <c r="J8" s="908" t="str">
        <f t="shared" si="1"/>
        <v xml:space="preserve"> </v>
      </c>
      <c r="K8" s="1458" t="str">
        <f>IF(B8=0,"",AF31)</f>
        <v/>
      </c>
      <c r="L8" s="1459"/>
      <c r="M8" s="874" t="str">
        <f t="shared" ref="M8:M16" si="3">IF(B8=0," ",K8/$Y$15*100)</f>
        <v xml:space="preserve"> </v>
      </c>
      <c r="N8" s="1460" t="str">
        <f>IF(B8=0,"",AF32)</f>
        <v/>
      </c>
      <c r="O8" s="1461"/>
      <c r="P8" s="875" t="str">
        <f t="shared" si="2"/>
        <v xml:space="preserve"> </v>
      </c>
      <c r="Q8" s="1458" t="str">
        <f>IF(B8=0,"",AH30-AH32)</f>
        <v/>
      </c>
      <c r="R8" s="1459"/>
      <c r="S8" s="876" t="str">
        <f>IF(B8=0," ",Q8/$Y$17*100)</f>
        <v xml:space="preserve"> </v>
      </c>
      <c r="T8" s="887"/>
      <c r="U8" s="1445" t="s">
        <v>634</v>
      </c>
      <c r="V8" s="1446"/>
      <c r="W8" s="1447" t="s">
        <v>628</v>
      </c>
      <c r="X8" s="1448"/>
      <c r="Y8" s="890"/>
      <c r="Z8" s="1675" t="s">
        <v>780</v>
      </c>
      <c r="AA8" s="1676"/>
      <c r="AB8" s="887"/>
      <c r="AC8" s="1717" t="s">
        <v>655</v>
      </c>
      <c r="AD8" s="1718"/>
      <c r="AE8" s="1718"/>
      <c r="AF8" s="1719"/>
      <c r="AG8" s="1713"/>
      <c r="AH8" s="1714"/>
      <c r="AI8" s="658"/>
      <c r="AJ8" s="658"/>
      <c r="AL8" s="442"/>
    </row>
    <row r="9" spans="1:51" ht="24" customHeight="1">
      <c r="A9" s="907">
        <v>3</v>
      </c>
      <c r="B9" s="1451"/>
      <c r="C9" s="1452"/>
      <c r="D9" s="1453"/>
      <c r="E9" s="1454"/>
      <c r="F9" s="1455"/>
      <c r="G9" s="1456" t="str">
        <f>IF(B9=0,"",AF33)</f>
        <v/>
      </c>
      <c r="H9" s="1457"/>
      <c r="I9" s="869" t="str">
        <f t="shared" si="0"/>
        <v xml:space="preserve"> </v>
      </c>
      <c r="J9" s="908" t="str">
        <f t="shared" si="1"/>
        <v xml:space="preserve"> </v>
      </c>
      <c r="K9" s="1458" t="str">
        <f>IF(B9=0,"",AF35)</f>
        <v/>
      </c>
      <c r="L9" s="1459"/>
      <c r="M9" s="874" t="str">
        <f t="shared" si="3"/>
        <v xml:space="preserve"> </v>
      </c>
      <c r="N9" s="1460" t="str">
        <f>IF(B9=0,"",AF36)</f>
        <v/>
      </c>
      <c r="O9" s="1461"/>
      <c r="P9" s="875" t="str">
        <f t="shared" si="2"/>
        <v xml:space="preserve"> </v>
      </c>
      <c r="Q9" s="1458" t="str">
        <f>IF(B9=0,"",AH34-AH36)</f>
        <v/>
      </c>
      <c r="R9" s="1459"/>
      <c r="S9" s="876" t="str">
        <f t="shared" ref="S9:S14" si="4">IF(B9=0," ",Q9/$Y$17*100)</f>
        <v xml:space="preserve"> </v>
      </c>
      <c r="T9" s="887"/>
      <c r="U9" s="1445" t="s">
        <v>635</v>
      </c>
      <c r="V9" s="1446"/>
      <c r="W9" s="1447" t="s">
        <v>628</v>
      </c>
      <c r="X9" s="1448"/>
      <c r="Y9" s="890"/>
      <c r="Z9" s="1675" t="s">
        <v>780</v>
      </c>
      <c r="AA9" s="1676"/>
      <c r="AB9" s="887"/>
      <c r="AC9" s="1717" t="s">
        <v>656</v>
      </c>
      <c r="AD9" s="1718"/>
      <c r="AE9" s="1718"/>
      <c r="AF9" s="1719"/>
      <c r="AG9" s="1697">
        <f>'様式9-7'!D14</f>
        <v>0</v>
      </c>
      <c r="AH9" s="1698"/>
      <c r="AI9" s="658"/>
      <c r="AJ9" s="658"/>
      <c r="AL9" s="442"/>
    </row>
    <row r="10" spans="1:51" ht="24" customHeight="1" thickBot="1">
      <c r="A10" s="909">
        <v>4</v>
      </c>
      <c r="B10" s="1451"/>
      <c r="C10" s="1452"/>
      <c r="D10" s="1453"/>
      <c r="E10" s="1454"/>
      <c r="F10" s="1455"/>
      <c r="G10" s="1456" t="str">
        <f>IF(B10=0,"",AF37)</f>
        <v/>
      </c>
      <c r="H10" s="1457"/>
      <c r="I10" s="869" t="str">
        <f t="shared" si="0"/>
        <v xml:space="preserve"> </v>
      </c>
      <c r="J10" s="908" t="str">
        <f t="shared" si="1"/>
        <v xml:space="preserve"> </v>
      </c>
      <c r="K10" s="1458" t="str">
        <f>IF(B10=0,"",AF39)</f>
        <v/>
      </c>
      <c r="L10" s="1459"/>
      <c r="M10" s="874" t="str">
        <f t="shared" si="3"/>
        <v xml:space="preserve"> </v>
      </c>
      <c r="N10" s="1460" t="str">
        <f>IF(B10=0,"",AF40)</f>
        <v/>
      </c>
      <c r="O10" s="1461"/>
      <c r="P10" s="875" t="str">
        <f t="shared" si="2"/>
        <v xml:space="preserve"> </v>
      </c>
      <c r="Q10" s="1458" t="str">
        <f>IF(B10=0,"",AH38-AH40)</f>
        <v/>
      </c>
      <c r="R10" s="1459"/>
      <c r="S10" s="876" t="str">
        <f t="shared" si="4"/>
        <v xml:space="preserve"> </v>
      </c>
      <c r="T10" s="887"/>
      <c r="U10" s="1445" t="s">
        <v>636</v>
      </c>
      <c r="V10" s="1446"/>
      <c r="W10" s="891"/>
      <c r="X10" s="861" t="s">
        <v>645</v>
      </c>
      <c r="Y10" s="889"/>
      <c r="Z10" s="1675" t="s">
        <v>781</v>
      </c>
      <c r="AA10" s="1676"/>
      <c r="AB10" s="887"/>
      <c r="AC10" s="1720" t="s">
        <v>657</v>
      </c>
      <c r="AD10" s="1721"/>
      <c r="AE10" s="1721"/>
      <c r="AF10" s="1722"/>
      <c r="AG10" s="1715">
        <f>AG8-AG9</f>
        <v>0</v>
      </c>
      <c r="AH10" s="1716"/>
      <c r="AI10" s="658"/>
      <c r="AJ10" s="658"/>
      <c r="AL10" s="442"/>
    </row>
    <row r="11" spans="1:51" ht="24" customHeight="1" thickBot="1">
      <c r="A11" s="907">
        <v>5</v>
      </c>
      <c r="B11" s="1451"/>
      <c r="C11" s="1452"/>
      <c r="D11" s="1453"/>
      <c r="E11" s="1454"/>
      <c r="F11" s="1455"/>
      <c r="G11" s="1456" t="str">
        <f>IF(B11=0,"",AF41)</f>
        <v/>
      </c>
      <c r="H11" s="1457"/>
      <c r="I11" s="869" t="str">
        <f t="shared" si="0"/>
        <v xml:space="preserve"> </v>
      </c>
      <c r="J11" s="908" t="str">
        <f t="shared" si="1"/>
        <v xml:space="preserve"> </v>
      </c>
      <c r="K11" s="1458" t="str">
        <f>IF(B11=0,"",AF43)</f>
        <v/>
      </c>
      <c r="L11" s="1459"/>
      <c r="M11" s="874" t="str">
        <f t="shared" si="3"/>
        <v xml:space="preserve"> </v>
      </c>
      <c r="N11" s="1460" t="str">
        <f>IF(B11=0,"",AF44)</f>
        <v/>
      </c>
      <c r="O11" s="1461"/>
      <c r="P11" s="875" t="str">
        <f t="shared" si="2"/>
        <v xml:space="preserve"> </v>
      </c>
      <c r="Q11" s="1458" t="str">
        <f>IF(B11=0,"",AH42-AH44)</f>
        <v/>
      </c>
      <c r="R11" s="1459"/>
      <c r="S11" s="876" t="str">
        <f t="shared" si="4"/>
        <v xml:space="preserve"> </v>
      </c>
      <c r="T11" s="887"/>
      <c r="U11" s="1475" t="s">
        <v>637</v>
      </c>
      <c r="V11" s="1476"/>
      <c r="W11" s="892"/>
      <c r="X11" s="862" t="s">
        <v>645</v>
      </c>
      <c r="Y11" s="893"/>
      <c r="Z11" s="1673" t="s">
        <v>781</v>
      </c>
      <c r="AA11" s="1674"/>
      <c r="AB11" s="887"/>
      <c r="AC11" s="683" t="s">
        <v>685</v>
      </c>
      <c r="AL11" s="442"/>
      <c r="AN11" s="657"/>
      <c r="AO11" s="657"/>
      <c r="AP11" s="657"/>
      <c r="AQ11" s="657"/>
      <c r="AR11" s="657"/>
      <c r="AT11" s="658"/>
      <c r="AU11" s="658"/>
      <c r="AV11" s="658"/>
    </row>
    <row r="12" spans="1:51" ht="24" customHeight="1">
      <c r="A12" s="907">
        <v>6</v>
      </c>
      <c r="B12" s="1451"/>
      <c r="C12" s="1452"/>
      <c r="D12" s="1453"/>
      <c r="E12" s="1454"/>
      <c r="F12" s="1455"/>
      <c r="G12" s="1456" t="str">
        <f>IF(B12=0,"",AF45)</f>
        <v/>
      </c>
      <c r="H12" s="1457"/>
      <c r="I12" s="869" t="str">
        <f t="shared" si="0"/>
        <v xml:space="preserve"> </v>
      </c>
      <c r="J12" s="908" t="str">
        <f t="shared" si="1"/>
        <v xml:space="preserve"> </v>
      </c>
      <c r="K12" s="1458" t="str">
        <f>IF(B12=0,"",AF47)</f>
        <v/>
      </c>
      <c r="L12" s="1459"/>
      <c r="M12" s="874" t="str">
        <f t="shared" si="3"/>
        <v xml:space="preserve"> </v>
      </c>
      <c r="N12" s="1460" t="str">
        <f>IF(B12=0,"",AF48)</f>
        <v/>
      </c>
      <c r="O12" s="1461"/>
      <c r="P12" s="875" t="str">
        <f t="shared" si="2"/>
        <v xml:space="preserve"> </v>
      </c>
      <c r="Q12" s="1458" t="str">
        <f>IF(B12=0,"",AH46-AH48)</f>
        <v/>
      </c>
      <c r="R12" s="1459"/>
      <c r="S12" s="876" t="str">
        <f t="shared" si="4"/>
        <v xml:space="preserve"> </v>
      </c>
      <c r="T12" s="887"/>
      <c r="U12" s="887"/>
      <c r="V12" s="887"/>
      <c r="W12" s="887"/>
      <c r="X12" s="887"/>
      <c r="Y12" s="887"/>
      <c r="Z12" s="887"/>
      <c r="AA12" s="887"/>
      <c r="AB12" s="887"/>
      <c r="AC12" s="683"/>
      <c r="AD12" s="685"/>
      <c r="AE12" s="683"/>
      <c r="AF12" s="685"/>
      <c r="AG12" s="683"/>
      <c r="AH12" s="683"/>
      <c r="AI12" s="658"/>
      <c r="AJ12" s="657"/>
      <c r="AK12" s="657"/>
      <c r="AL12" s="657"/>
      <c r="AM12" s="657"/>
      <c r="AS12" s="658"/>
      <c r="AT12" s="658"/>
      <c r="AU12" s="658"/>
      <c r="AV12" s="658"/>
    </row>
    <row r="13" spans="1:51" ht="24" customHeight="1" thickBot="1">
      <c r="A13" s="907">
        <v>7</v>
      </c>
      <c r="B13" s="1451"/>
      <c r="C13" s="1452"/>
      <c r="D13" s="1453"/>
      <c r="E13" s="1454"/>
      <c r="F13" s="1455"/>
      <c r="G13" s="1456" t="str">
        <f>IF(B13=0,"",AF49)</f>
        <v/>
      </c>
      <c r="H13" s="1457"/>
      <c r="I13" s="869" t="str">
        <f t="shared" si="0"/>
        <v xml:space="preserve"> </v>
      </c>
      <c r="J13" s="908" t="str">
        <f t="shared" si="1"/>
        <v xml:space="preserve"> </v>
      </c>
      <c r="K13" s="1458" t="str">
        <f>IF(B13=0,"",AF51)</f>
        <v/>
      </c>
      <c r="L13" s="1459"/>
      <c r="M13" s="874" t="str">
        <f t="shared" si="3"/>
        <v xml:space="preserve"> </v>
      </c>
      <c r="N13" s="1460" t="str">
        <f>IF(B13=0,"",AF52)</f>
        <v/>
      </c>
      <c r="O13" s="1461"/>
      <c r="P13" s="875" t="str">
        <f t="shared" si="2"/>
        <v xml:space="preserve"> </v>
      </c>
      <c r="Q13" s="1458" t="str">
        <f>IF(B13=0,"",AH50-AH52)</f>
        <v/>
      </c>
      <c r="R13" s="1459"/>
      <c r="S13" s="876" t="str">
        <f t="shared" si="4"/>
        <v xml:space="preserve"> </v>
      </c>
      <c r="T13" s="887"/>
      <c r="U13" s="910" t="s">
        <v>687</v>
      </c>
      <c r="V13" s="657"/>
      <c r="W13" s="657"/>
      <c r="X13" s="657"/>
      <c r="Y13" s="657"/>
      <c r="Z13" s="657"/>
      <c r="AA13" s="657"/>
      <c r="AB13" s="657"/>
      <c r="AT13" s="658"/>
      <c r="AU13" s="658"/>
      <c r="AV13" s="658"/>
      <c r="AW13" s="658"/>
    </row>
    <row r="14" spans="1:51" ht="24" customHeight="1">
      <c r="A14" s="907">
        <v>8</v>
      </c>
      <c r="B14" s="1451"/>
      <c r="C14" s="1452"/>
      <c r="D14" s="1453"/>
      <c r="E14" s="1454"/>
      <c r="F14" s="1455"/>
      <c r="G14" s="1456" t="str">
        <f>IF(B14=0,"",AF53)</f>
        <v/>
      </c>
      <c r="H14" s="1457"/>
      <c r="I14" s="869" t="str">
        <f t="shared" si="0"/>
        <v xml:space="preserve"> </v>
      </c>
      <c r="J14" s="908" t="str">
        <f t="shared" si="1"/>
        <v xml:space="preserve"> </v>
      </c>
      <c r="K14" s="1458" t="str">
        <f>IF(B14=0,"",AF55)</f>
        <v/>
      </c>
      <c r="L14" s="1459"/>
      <c r="M14" s="874" t="str">
        <f t="shared" si="3"/>
        <v xml:space="preserve"> </v>
      </c>
      <c r="N14" s="1460" t="str">
        <f>IF(B14=0,"",AF56)</f>
        <v/>
      </c>
      <c r="O14" s="1461"/>
      <c r="P14" s="875" t="str">
        <f t="shared" si="2"/>
        <v xml:space="preserve"> </v>
      </c>
      <c r="Q14" s="1458" t="str">
        <f>IF(B14=0,"",AH54-AH56)</f>
        <v/>
      </c>
      <c r="R14" s="1459"/>
      <c r="S14" s="876" t="str">
        <f t="shared" si="4"/>
        <v xml:space="preserve"> </v>
      </c>
      <c r="T14" s="887"/>
      <c r="U14" s="1683" t="s">
        <v>642</v>
      </c>
      <c r="V14" s="1684"/>
      <c r="W14" s="1684"/>
      <c r="X14" s="1685"/>
      <c r="Y14" s="1512"/>
      <c r="Z14" s="1513"/>
      <c r="AA14" s="657"/>
      <c r="AB14" s="657"/>
      <c r="AT14" s="658"/>
      <c r="AU14" s="658"/>
      <c r="AV14" s="658"/>
      <c r="AW14" s="658"/>
    </row>
    <row r="15" spans="1:51" ht="24" customHeight="1">
      <c r="A15" s="911">
        <v>9</v>
      </c>
      <c r="B15" s="1451"/>
      <c r="C15" s="1452"/>
      <c r="D15" s="1453"/>
      <c r="E15" s="1454"/>
      <c r="F15" s="1455"/>
      <c r="G15" s="1456" t="str">
        <f>IF(B15=0,"",AF57)</f>
        <v/>
      </c>
      <c r="H15" s="1457"/>
      <c r="I15" s="869" t="str">
        <f t="shared" si="0"/>
        <v xml:space="preserve"> </v>
      </c>
      <c r="J15" s="908" t="str">
        <f t="shared" si="1"/>
        <v xml:space="preserve"> </v>
      </c>
      <c r="K15" s="1458" t="str">
        <f>IF(B15=0,"",AF59)</f>
        <v/>
      </c>
      <c r="L15" s="1459"/>
      <c r="M15" s="874" t="str">
        <f t="shared" si="3"/>
        <v xml:space="preserve"> </v>
      </c>
      <c r="N15" s="1460" t="str">
        <f>IF(B15=0,"",AF60)</f>
        <v/>
      </c>
      <c r="O15" s="1461"/>
      <c r="P15" s="875" t="str">
        <f t="shared" si="2"/>
        <v xml:space="preserve"> </v>
      </c>
      <c r="Q15" s="1458" t="str">
        <f>IF(B15=0,"",AH58-AH60)</f>
        <v/>
      </c>
      <c r="R15" s="1459"/>
      <c r="S15" s="876" t="str">
        <f>IF(B15=0," ",Q15/$Y$17*100)</f>
        <v xml:space="preserve"> </v>
      </c>
      <c r="T15" s="887"/>
      <c r="U15" s="1680" t="s">
        <v>643</v>
      </c>
      <c r="V15" s="1681"/>
      <c r="W15" s="1681"/>
      <c r="X15" s="1682"/>
      <c r="Y15" s="1482"/>
      <c r="Z15" s="1483"/>
      <c r="AA15" s="657"/>
      <c r="AB15" s="657"/>
      <c r="AR15" s="912"/>
      <c r="AT15" s="658"/>
      <c r="AU15" s="658"/>
      <c r="AV15" s="658"/>
      <c r="AW15" s="658"/>
    </row>
    <row r="16" spans="1:51" ht="24" customHeight="1" thickBot="1">
      <c r="A16" s="907">
        <v>10</v>
      </c>
      <c r="B16" s="1498"/>
      <c r="C16" s="1499"/>
      <c r="D16" s="1500"/>
      <c r="E16" s="1501"/>
      <c r="F16" s="1502"/>
      <c r="G16" s="1503" t="str">
        <f>IF(B16=0,"",AF61)</f>
        <v/>
      </c>
      <c r="H16" s="1504"/>
      <c r="I16" s="869" t="str">
        <f t="shared" si="0"/>
        <v xml:space="preserve"> </v>
      </c>
      <c r="J16" s="913" t="str">
        <f t="shared" si="1"/>
        <v xml:space="preserve"> </v>
      </c>
      <c r="K16" s="1458" t="str">
        <f>IF(B16=0,"",AF63)</f>
        <v/>
      </c>
      <c r="L16" s="1459"/>
      <c r="M16" s="878" t="str">
        <f t="shared" si="3"/>
        <v xml:space="preserve"> </v>
      </c>
      <c r="N16" s="1505" t="str">
        <f>IF(B16=0,"",AF64)</f>
        <v/>
      </c>
      <c r="O16" s="1506"/>
      <c r="P16" s="879" t="str">
        <f t="shared" si="2"/>
        <v xml:space="preserve"> </v>
      </c>
      <c r="Q16" s="1507" t="str">
        <f>IF(B16=0,"",AH62-AH64)</f>
        <v/>
      </c>
      <c r="R16" s="1508"/>
      <c r="S16" s="876" t="str">
        <f>IF(B16=0," ",Q16/$Y$17*100)</f>
        <v xml:space="preserve"> </v>
      </c>
      <c r="T16" s="887"/>
      <c r="U16" s="1445" t="s">
        <v>782</v>
      </c>
      <c r="V16" s="1675"/>
      <c r="W16" s="1675"/>
      <c r="X16" s="1446"/>
      <c r="Y16" s="1482"/>
      <c r="Z16" s="1483"/>
      <c r="AA16" s="657"/>
      <c r="AB16" s="657"/>
      <c r="AC16" s="657"/>
      <c r="AD16" s="657"/>
      <c r="AE16" s="657"/>
      <c r="AF16" s="683"/>
      <c r="AV16" s="658"/>
      <c r="AW16" s="658"/>
      <c r="AX16" s="658"/>
      <c r="AY16" s="658"/>
    </row>
    <row r="17" spans="1:57" ht="24" customHeight="1" thickTop="1" thickBot="1">
      <c r="A17" s="1670" t="s">
        <v>24</v>
      </c>
      <c r="B17" s="1671"/>
      <c r="C17" s="1671"/>
      <c r="D17" s="1672"/>
      <c r="E17" s="1487">
        <f>SUM(E7:F16)</f>
        <v>0</v>
      </c>
      <c r="F17" s="1488"/>
      <c r="G17" s="1487">
        <f>SUM(G7:H16)</f>
        <v>0</v>
      </c>
      <c r="H17" s="1488"/>
      <c r="I17" s="864" t="e">
        <f>E17/G17</f>
        <v>#DIV/0!</v>
      </c>
      <c r="J17" s="866" t="e">
        <f>G17/Y14*100</f>
        <v>#DIV/0!</v>
      </c>
      <c r="K17" s="1489">
        <f>(SUM(K7:L16))</f>
        <v>0</v>
      </c>
      <c r="L17" s="1490"/>
      <c r="M17" s="865" t="e">
        <f>AF67/Y15*100</f>
        <v>#DIV/0!</v>
      </c>
      <c r="N17" s="1491">
        <f>SUM(N7:O16)</f>
        <v>0</v>
      </c>
      <c r="O17" s="1492"/>
      <c r="P17" s="866" t="e">
        <f>N17/Y16*100</f>
        <v>#DIV/0!</v>
      </c>
      <c r="Q17" s="1489">
        <f>SUM(Q7:R16)</f>
        <v>0</v>
      </c>
      <c r="R17" s="1490"/>
      <c r="S17" s="867" t="e">
        <f>Q17/Y17*100</f>
        <v>#DIV/0!</v>
      </c>
      <c r="T17" s="887"/>
      <c r="U17" s="1677" t="s">
        <v>692</v>
      </c>
      <c r="V17" s="1678"/>
      <c r="W17" s="1678"/>
      <c r="X17" s="1679"/>
      <c r="Y17" s="1496"/>
      <c r="Z17" s="1497"/>
      <c r="AA17" s="657"/>
      <c r="AB17" s="657"/>
      <c r="AC17" s="657"/>
      <c r="AD17" s="657"/>
      <c r="AE17" s="657"/>
      <c r="AF17" s="683"/>
      <c r="AV17" s="658"/>
      <c r="AW17" s="658"/>
      <c r="AX17" s="658"/>
      <c r="AY17" s="658"/>
    </row>
    <row r="18" spans="1:57" ht="23.25" customHeight="1">
      <c r="A18" s="914" t="s">
        <v>709</v>
      </c>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657"/>
      <c r="AT18" s="665"/>
    </row>
    <row r="19" spans="1:57" ht="23.25" customHeight="1" thickBot="1">
      <c r="A19" s="915"/>
      <c r="B19" s="442"/>
      <c r="C19" s="442"/>
      <c r="D19" s="442"/>
      <c r="E19" s="442"/>
      <c r="F19" s="442"/>
      <c r="G19" s="442"/>
      <c r="H19" s="442"/>
      <c r="I19" s="442"/>
      <c r="J19" s="442"/>
      <c r="K19" s="442"/>
      <c r="L19" s="442"/>
      <c r="M19" s="442"/>
      <c r="N19" s="442"/>
      <c r="O19" s="442"/>
      <c r="P19" s="442"/>
      <c r="Q19" s="442"/>
      <c r="R19" s="442"/>
      <c r="S19" s="442"/>
      <c r="T19" s="442"/>
      <c r="U19" s="703" t="s">
        <v>646</v>
      </c>
      <c r="X19" s="442"/>
      <c r="Y19" s="442"/>
      <c r="Z19" s="442"/>
      <c r="AA19" s="657"/>
      <c r="AT19" s="665"/>
    </row>
    <row r="20" spans="1:57" ht="23.25" customHeight="1" thickBot="1">
      <c r="A20" s="915"/>
      <c r="B20" s="442"/>
      <c r="C20" s="442"/>
      <c r="D20" s="442"/>
      <c r="E20" s="442"/>
      <c r="F20" s="442"/>
      <c r="G20" s="442"/>
      <c r="H20" s="442"/>
      <c r="I20" s="442"/>
      <c r="J20" s="442"/>
      <c r="K20" s="442"/>
      <c r="L20" s="442"/>
      <c r="M20" s="442"/>
      <c r="N20" s="442"/>
      <c r="O20" s="442"/>
      <c r="P20" s="442"/>
      <c r="Q20" s="442"/>
      <c r="R20" s="442"/>
      <c r="S20" s="442"/>
      <c r="T20" s="442"/>
      <c r="U20" s="1531" t="s">
        <v>647</v>
      </c>
      <c r="V20" s="1532"/>
      <c r="W20" s="1532"/>
      <c r="X20" s="1532"/>
      <c r="Y20" s="1533"/>
      <c r="Z20" s="1534"/>
      <c r="AA20" s="657"/>
      <c r="AT20" s="665"/>
    </row>
    <row r="21" spans="1:57" ht="23.25" customHeight="1">
      <c r="A21" s="896"/>
      <c r="B21" s="442"/>
      <c r="C21" s="442"/>
      <c r="D21" s="442"/>
      <c r="E21" s="442"/>
      <c r="F21" s="442"/>
      <c r="G21" s="442"/>
      <c r="H21" s="442"/>
      <c r="I21" s="442"/>
      <c r="J21" s="442"/>
      <c r="K21" s="442"/>
      <c r="L21" s="442"/>
      <c r="M21" s="442"/>
      <c r="N21" s="442"/>
      <c r="O21" s="442"/>
      <c r="P21" s="442"/>
      <c r="Q21" s="442"/>
      <c r="R21" s="442"/>
      <c r="S21" s="442"/>
      <c r="T21" s="442"/>
      <c r="U21" s="683" t="s">
        <v>688</v>
      </c>
      <c r="V21" s="683"/>
      <c r="AA21" s="658"/>
      <c r="AB21" s="658"/>
      <c r="AL21" s="665"/>
    </row>
    <row r="22" spans="1:57" ht="27" customHeight="1" thickBot="1">
      <c r="A22" s="910" t="s">
        <v>192</v>
      </c>
      <c r="B22" s="910"/>
      <c r="C22" s="910"/>
      <c r="D22" s="910"/>
      <c r="E22" s="910"/>
      <c r="F22" s="910"/>
      <c r="G22" s="910"/>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658"/>
      <c r="AI22" s="658"/>
      <c r="AJ22" s="658"/>
      <c r="AK22" s="658"/>
      <c r="AL22" s="658"/>
      <c r="AM22" s="658"/>
      <c r="AN22" s="910" t="s">
        <v>753</v>
      </c>
      <c r="AO22" s="910"/>
      <c r="AP22" s="910"/>
      <c r="AQ22" s="910"/>
      <c r="AR22" s="910"/>
      <c r="AS22" s="910"/>
      <c r="AT22" s="910"/>
      <c r="AU22" s="910"/>
      <c r="AV22" s="442"/>
      <c r="AW22" s="442"/>
      <c r="AX22" s="442"/>
      <c r="AY22" s="442"/>
      <c r="AZ22" s="442"/>
      <c r="BA22" s="442"/>
      <c r="BB22" s="442"/>
      <c r="BC22" s="442"/>
      <c r="BD22" s="442"/>
      <c r="BE22" s="442"/>
    </row>
    <row r="23" spans="1:57" s="442" customFormat="1" ht="14.25" customHeight="1">
      <c r="A23" s="1535" t="s">
        <v>193</v>
      </c>
      <c r="B23" s="1537" t="s">
        <v>194</v>
      </c>
      <c r="C23" s="1538"/>
      <c r="D23" s="1541" t="s">
        <v>195</v>
      </c>
      <c r="E23" s="1542"/>
      <c r="F23" s="1542"/>
      <c r="G23" s="1542"/>
      <c r="H23" s="1542"/>
      <c r="I23" s="1542"/>
      <c r="J23" s="1542"/>
      <c r="K23" s="1542"/>
      <c r="L23" s="1542"/>
      <c r="M23" s="1542"/>
      <c r="N23" s="1542"/>
      <c r="O23" s="1542"/>
      <c r="P23" s="1542"/>
      <c r="Q23" s="1543"/>
      <c r="R23" s="1544" t="s">
        <v>196</v>
      </c>
      <c r="S23" s="1545"/>
      <c r="T23" s="1545"/>
      <c r="U23" s="1545"/>
      <c r="V23" s="1545"/>
      <c r="W23" s="1545"/>
      <c r="X23" s="1545"/>
      <c r="Y23" s="1545"/>
      <c r="Z23" s="1545"/>
      <c r="AA23" s="1545"/>
      <c r="AB23" s="1545"/>
      <c r="AC23" s="1545"/>
      <c r="AD23" s="1545"/>
      <c r="AE23" s="1546"/>
      <c r="AF23" s="1517" t="s">
        <v>197</v>
      </c>
      <c r="AG23" s="1518"/>
      <c r="AH23" s="1521" t="s">
        <v>693</v>
      </c>
      <c r="AI23" s="1522"/>
      <c r="AN23" s="1535" t="s">
        <v>193</v>
      </c>
      <c r="AO23" s="1063" t="s">
        <v>755</v>
      </c>
      <c r="AP23" s="1537" t="s">
        <v>194</v>
      </c>
      <c r="AQ23" s="1538"/>
      <c r="AR23" s="1541" t="s">
        <v>754</v>
      </c>
      <c r="AS23" s="1542"/>
      <c r="AT23" s="1542"/>
      <c r="AU23" s="1542"/>
      <c r="AV23" s="1542"/>
      <c r="AW23" s="1542"/>
      <c r="AX23" s="1542"/>
      <c r="AY23" s="1542"/>
      <c r="AZ23" s="1542"/>
      <c r="BA23" s="1542"/>
      <c r="BB23" s="1542"/>
      <c r="BC23" s="1542"/>
      <c r="BD23" s="1542"/>
      <c r="BE23" s="1659"/>
    </row>
    <row r="24" spans="1:57" s="442" customFormat="1" ht="15.75" customHeight="1" thickBot="1">
      <c r="A24" s="1536"/>
      <c r="B24" s="1539"/>
      <c r="C24" s="1540"/>
      <c r="D24" s="1525" t="s">
        <v>626</v>
      </c>
      <c r="E24" s="1526"/>
      <c r="F24" s="1527" t="s">
        <v>627</v>
      </c>
      <c r="G24" s="1528"/>
      <c r="H24" s="1529" t="s">
        <v>644</v>
      </c>
      <c r="I24" s="1529"/>
      <c r="J24" s="1529" t="s">
        <v>640</v>
      </c>
      <c r="K24" s="1529"/>
      <c r="L24" s="1529" t="s">
        <v>641</v>
      </c>
      <c r="M24" s="1529"/>
      <c r="N24" s="1529" t="s">
        <v>199</v>
      </c>
      <c r="O24" s="1529"/>
      <c r="P24" s="1529" t="s">
        <v>24</v>
      </c>
      <c r="Q24" s="1530"/>
      <c r="R24" s="1525" t="s">
        <v>626</v>
      </c>
      <c r="S24" s="1526"/>
      <c r="T24" s="1527" t="s">
        <v>627</v>
      </c>
      <c r="U24" s="1528"/>
      <c r="V24" s="1529" t="s">
        <v>198</v>
      </c>
      <c r="W24" s="1529"/>
      <c r="X24" s="1527" t="s">
        <v>640</v>
      </c>
      <c r="Y24" s="1528"/>
      <c r="Z24" s="1527" t="s">
        <v>641</v>
      </c>
      <c r="AA24" s="1528"/>
      <c r="AB24" s="1529" t="s">
        <v>199</v>
      </c>
      <c r="AC24" s="1529"/>
      <c r="AD24" s="1529" t="s">
        <v>24</v>
      </c>
      <c r="AE24" s="1527"/>
      <c r="AF24" s="1519"/>
      <c r="AG24" s="1520"/>
      <c r="AH24" s="1523"/>
      <c r="AI24" s="1524"/>
      <c r="AN24" s="1536"/>
      <c r="AO24" s="1064"/>
      <c r="AP24" s="1539"/>
      <c r="AQ24" s="1540"/>
      <c r="AR24" s="1525" t="s">
        <v>626</v>
      </c>
      <c r="AS24" s="1526"/>
      <c r="AT24" s="1527" t="s">
        <v>627</v>
      </c>
      <c r="AU24" s="1528"/>
      <c r="AV24" s="1529" t="s">
        <v>198</v>
      </c>
      <c r="AW24" s="1529"/>
      <c r="AX24" s="1529" t="s">
        <v>640</v>
      </c>
      <c r="AY24" s="1529"/>
      <c r="AZ24" s="1529" t="s">
        <v>641</v>
      </c>
      <c r="BA24" s="1529"/>
      <c r="BB24" s="1529" t="s">
        <v>199</v>
      </c>
      <c r="BC24" s="1529"/>
      <c r="BD24" s="1529" t="s">
        <v>24</v>
      </c>
      <c r="BE24" s="1660"/>
    </row>
    <row r="25" spans="1:57" ht="21.95" customHeight="1" thickTop="1">
      <c r="A25" s="1611">
        <v>1</v>
      </c>
      <c r="B25" s="1552" t="s">
        <v>681</v>
      </c>
      <c r="C25" s="1553"/>
      <c r="D25" s="1554"/>
      <c r="E25" s="1555"/>
      <c r="F25" s="1556"/>
      <c r="G25" s="1557"/>
      <c r="H25" s="1558"/>
      <c r="I25" s="1558"/>
      <c r="J25" s="1558"/>
      <c r="K25" s="1558"/>
      <c r="L25" s="1558"/>
      <c r="M25" s="1558"/>
      <c r="N25" s="1559"/>
      <c r="O25" s="1559"/>
      <c r="P25" s="1573">
        <f>SUM(D25:O25)</f>
        <v>0</v>
      </c>
      <c r="Q25" s="1574"/>
      <c r="R25" s="1554"/>
      <c r="S25" s="1555"/>
      <c r="T25" s="1556"/>
      <c r="U25" s="1557"/>
      <c r="V25" s="1560"/>
      <c r="W25" s="1560"/>
      <c r="X25" s="1575"/>
      <c r="Y25" s="1572"/>
      <c r="Z25" s="1571"/>
      <c r="AA25" s="1572"/>
      <c r="AB25" s="1560"/>
      <c r="AC25" s="1560"/>
      <c r="AD25" s="1579">
        <f>SUM(R25:AC25)</f>
        <v>0</v>
      </c>
      <c r="AE25" s="1580"/>
      <c r="AF25" s="1596">
        <f>P25-AD25</f>
        <v>0</v>
      </c>
      <c r="AG25" s="1597"/>
      <c r="AH25" s="1598" t="s">
        <v>689</v>
      </c>
      <c r="AI25" s="1599"/>
      <c r="AN25" s="1611">
        <v>1</v>
      </c>
      <c r="AO25" s="1661">
        <f>B7</f>
        <v>0</v>
      </c>
      <c r="AP25" s="1552" t="s">
        <v>681</v>
      </c>
      <c r="AQ25" s="1553"/>
      <c r="AR25" s="1662">
        <f t="shared" ref="AR25:AR64" si="5">D25-R25</f>
        <v>0</v>
      </c>
      <c r="AS25" s="1663"/>
      <c r="AT25" s="1664">
        <f t="shared" ref="AT25:AT64" si="6">F25-T25</f>
        <v>0</v>
      </c>
      <c r="AU25" s="1665"/>
      <c r="AV25" s="1622">
        <f t="shared" ref="AV25:AV64" si="7">H25-V25</f>
        <v>0</v>
      </c>
      <c r="AW25" s="1622"/>
      <c r="AX25" s="1622">
        <f t="shared" ref="AX25:AX64" si="8">J25-X25</f>
        <v>0</v>
      </c>
      <c r="AY25" s="1622"/>
      <c r="AZ25" s="1622">
        <f t="shared" ref="AZ25:AZ64" si="9">L25-Z25</f>
        <v>0</v>
      </c>
      <c r="BA25" s="1622"/>
      <c r="BB25" s="1573">
        <f t="shared" ref="BB25:BB64" si="10">N25-AB25</f>
        <v>0</v>
      </c>
      <c r="BC25" s="1573"/>
      <c r="BD25" s="1573">
        <f>SUM(AR25:BC25)</f>
        <v>0</v>
      </c>
      <c r="BE25" s="1633"/>
    </row>
    <row r="26" spans="1:57" ht="21.95" customHeight="1">
      <c r="A26" s="1603"/>
      <c r="B26" s="1547" t="s">
        <v>682</v>
      </c>
      <c r="C26" s="1548"/>
      <c r="D26" s="1549"/>
      <c r="E26" s="1550"/>
      <c r="F26" s="1551"/>
      <c r="G26" s="1551"/>
      <c r="H26" s="1551"/>
      <c r="I26" s="1551"/>
      <c r="J26" s="1551"/>
      <c r="K26" s="1551"/>
      <c r="L26" s="1551"/>
      <c r="M26" s="1551"/>
      <c r="N26" s="1567"/>
      <c r="O26" s="1567"/>
      <c r="P26" s="1585" t="s">
        <v>625</v>
      </c>
      <c r="Q26" s="1586"/>
      <c r="R26" s="1549"/>
      <c r="S26" s="1550"/>
      <c r="T26" s="1551"/>
      <c r="U26" s="1551"/>
      <c r="V26" s="1567"/>
      <c r="W26" s="1567"/>
      <c r="X26" s="1550"/>
      <c r="Y26" s="1568"/>
      <c r="Z26" s="1550"/>
      <c r="AA26" s="1568"/>
      <c r="AB26" s="1567"/>
      <c r="AC26" s="1567"/>
      <c r="AD26" s="1585" t="s">
        <v>625</v>
      </c>
      <c r="AE26" s="1586"/>
      <c r="AF26" s="1587" t="s">
        <v>625</v>
      </c>
      <c r="AG26" s="1588"/>
      <c r="AH26" s="1589"/>
      <c r="AI26" s="1590"/>
      <c r="AN26" s="1603"/>
      <c r="AO26" s="1656"/>
      <c r="AP26" s="1547" t="s">
        <v>682</v>
      </c>
      <c r="AQ26" s="1548"/>
      <c r="AR26" s="1563">
        <f t="shared" si="5"/>
        <v>0</v>
      </c>
      <c r="AS26" s="1564"/>
      <c r="AT26" s="1565">
        <f t="shared" si="6"/>
        <v>0</v>
      </c>
      <c r="AU26" s="1565"/>
      <c r="AV26" s="1565">
        <f t="shared" si="7"/>
        <v>0</v>
      </c>
      <c r="AW26" s="1565"/>
      <c r="AX26" s="1565">
        <f t="shared" si="8"/>
        <v>0</v>
      </c>
      <c r="AY26" s="1565"/>
      <c r="AZ26" s="1565">
        <f t="shared" si="9"/>
        <v>0</v>
      </c>
      <c r="BA26" s="1565"/>
      <c r="BB26" s="1625">
        <f t="shared" si="10"/>
        <v>0</v>
      </c>
      <c r="BC26" s="1625"/>
      <c r="BD26" s="1585" t="s">
        <v>563</v>
      </c>
      <c r="BE26" s="1588"/>
    </row>
    <row r="27" spans="1:57" ht="21.95" customHeight="1">
      <c r="A27" s="1603"/>
      <c r="B27" s="1561" t="s">
        <v>783</v>
      </c>
      <c r="C27" s="1562"/>
      <c r="D27" s="1563" t="str">
        <f>IF(D26=0," ",D26*$W$5)</f>
        <v xml:space="preserve"> </v>
      </c>
      <c r="E27" s="1564"/>
      <c r="F27" s="1565" t="str">
        <f>IF(F26=0," ",F26*$W$6)</f>
        <v xml:space="preserve"> </v>
      </c>
      <c r="G27" s="1565"/>
      <c r="H27" s="1566" t="str">
        <f>IF(H26=0," ",H26*$W$7)</f>
        <v xml:space="preserve"> </v>
      </c>
      <c r="I27" s="1564"/>
      <c r="J27" s="1565" t="str">
        <f>IF(J26=0," ",J26*$W$10*1000)</f>
        <v xml:space="preserve"> </v>
      </c>
      <c r="K27" s="1565"/>
      <c r="L27" s="1565" t="str">
        <f>IF(L26=0," ",L26*$W$11*1000)</f>
        <v xml:space="preserve"> </v>
      </c>
      <c r="M27" s="1565"/>
      <c r="N27" s="1569" t="str">
        <f>IF(N26=0,"",0)</f>
        <v/>
      </c>
      <c r="O27" s="1570"/>
      <c r="P27" s="1565">
        <f>SUM(D27:O27)</f>
        <v>0</v>
      </c>
      <c r="Q27" s="1591"/>
      <c r="R27" s="1563" t="str">
        <f>IF(R26=0," ",R26*$W$5)</f>
        <v xml:space="preserve"> </v>
      </c>
      <c r="S27" s="1564"/>
      <c r="T27" s="1565" t="str">
        <f>IF(T26=0," ",T26*$W$6)</f>
        <v xml:space="preserve"> </v>
      </c>
      <c r="U27" s="1565"/>
      <c r="V27" s="1566" t="str">
        <f>IF(V26=0," ",V26*$W$7)</f>
        <v xml:space="preserve"> </v>
      </c>
      <c r="W27" s="1564"/>
      <c r="X27" s="1565" t="str">
        <f>IF(X26=0," ",X26*$W$10*1000)</f>
        <v xml:space="preserve"> </v>
      </c>
      <c r="Y27" s="1565"/>
      <c r="Z27" s="1565" t="str">
        <f>IF(Z26=0," ",Z26*$W$11*1000)</f>
        <v xml:space="preserve"> </v>
      </c>
      <c r="AA27" s="1565"/>
      <c r="AB27" s="1569" t="str">
        <f>IF(AB26=0,"",0)</f>
        <v/>
      </c>
      <c r="AC27" s="1570"/>
      <c r="AD27" s="1565">
        <f>SUM(R27:AC27)</f>
        <v>0</v>
      </c>
      <c r="AE27" s="1591"/>
      <c r="AF27" s="1592">
        <f>P27-AD27</f>
        <v>0</v>
      </c>
      <c r="AG27" s="1593"/>
      <c r="AH27" s="1594" t="s">
        <v>690</v>
      </c>
      <c r="AI27" s="1595"/>
      <c r="AN27" s="1603"/>
      <c r="AO27" s="1656"/>
      <c r="AP27" s="1561" t="s">
        <v>783</v>
      </c>
      <c r="AQ27" s="1562"/>
      <c r="AR27" s="1563" t="e">
        <f t="shared" si="5"/>
        <v>#VALUE!</v>
      </c>
      <c r="AS27" s="1564"/>
      <c r="AT27" s="1565" t="e">
        <f t="shared" si="6"/>
        <v>#VALUE!</v>
      </c>
      <c r="AU27" s="1565"/>
      <c r="AV27" s="1566" t="e">
        <f t="shared" si="7"/>
        <v>#VALUE!</v>
      </c>
      <c r="AW27" s="1564"/>
      <c r="AX27" s="1565" t="e">
        <f t="shared" si="8"/>
        <v>#VALUE!</v>
      </c>
      <c r="AY27" s="1565"/>
      <c r="AZ27" s="1565" t="e">
        <f t="shared" si="9"/>
        <v>#VALUE!</v>
      </c>
      <c r="BA27" s="1565"/>
      <c r="BB27" s="1564" t="e">
        <f t="shared" si="10"/>
        <v>#VALUE!</v>
      </c>
      <c r="BC27" s="1566"/>
      <c r="BD27" s="1565" t="e">
        <f>SUM(AR27:BC27)</f>
        <v>#VALUE!</v>
      </c>
      <c r="BE27" s="1593"/>
    </row>
    <row r="28" spans="1:57" ht="21.95" customHeight="1">
      <c r="A28" s="1604"/>
      <c r="B28" s="1609" t="s">
        <v>784</v>
      </c>
      <c r="C28" s="1610"/>
      <c r="D28" s="1607" t="str">
        <f>IF(D26=0," ",D26*$Y$5)</f>
        <v xml:space="preserve"> </v>
      </c>
      <c r="E28" s="1608"/>
      <c r="F28" s="1576" t="str">
        <f>IF(F26=0," ",F26*$Y$5)</f>
        <v xml:space="preserve"> </v>
      </c>
      <c r="G28" s="1578"/>
      <c r="H28" s="1576" t="str">
        <f>IF(H26=0," ",H26*$Y$7)</f>
        <v xml:space="preserve"> </v>
      </c>
      <c r="I28" s="1578"/>
      <c r="J28" s="1576" t="str">
        <f>IF(J26=0," ",J26*$Y$10*1000)</f>
        <v xml:space="preserve"> </v>
      </c>
      <c r="K28" s="1578"/>
      <c r="L28" s="1576" t="str">
        <f>IF(L26=0," ",L26*$Y$11*1000)</f>
        <v xml:space="preserve"> </v>
      </c>
      <c r="M28" s="1578"/>
      <c r="N28" s="1576" t="str">
        <f>IF(N26=0,"",N26*($Y$8+$Y$9))</f>
        <v/>
      </c>
      <c r="O28" s="1578"/>
      <c r="P28" s="1576">
        <f>SUM(D28:O28)</f>
        <v>0</v>
      </c>
      <c r="Q28" s="1577"/>
      <c r="R28" s="1607" t="str">
        <f>IF(R26=0," ",R26*$Y$5)</f>
        <v xml:space="preserve"> </v>
      </c>
      <c r="S28" s="1608"/>
      <c r="T28" s="1576" t="str">
        <f>IF(T26=0," ",T26*$Y$5)</f>
        <v xml:space="preserve"> </v>
      </c>
      <c r="U28" s="1578"/>
      <c r="V28" s="1576" t="str">
        <f>IF(V26=0," ",V26*$Y$7)</f>
        <v xml:space="preserve"> </v>
      </c>
      <c r="W28" s="1578"/>
      <c r="X28" s="1576" t="str">
        <f>IF(X26=0," ",X26*$Y$10*1000)</f>
        <v xml:space="preserve"> </v>
      </c>
      <c r="Y28" s="1578"/>
      <c r="Z28" s="1576" t="str">
        <f>IF(Z26=0," ",Z26*$Y$11*1000)</f>
        <v xml:space="preserve"> </v>
      </c>
      <c r="AA28" s="1578"/>
      <c r="AB28" s="1576" t="str">
        <f>IF(AB26=0,"",AB26*($Y$8+$Y$9))</f>
        <v/>
      </c>
      <c r="AC28" s="1578"/>
      <c r="AD28" s="1576">
        <f>SUM(R28:AC28)</f>
        <v>0</v>
      </c>
      <c r="AE28" s="1577"/>
      <c r="AF28" s="1600">
        <f>P28-AD28</f>
        <v>0</v>
      </c>
      <c r="AG28" s="1601"/>
      <c r="AH28" s="1589"/>
      <c r="AI28" s="1590"/>
      <c r="AN28" s="1604"/>
      <c r="AO28" s="1657"/>
      <c r="AP28" s="1609" t="s">
        <v>784</v>
      </c>
      <c r="AQ28" s="1610"/>
      <c r="AR28" s="1650" t="e">
        <f t="shared" si="5"/>
        <v>#VALUE!</v>
      </c>
      <c r="AS28" s="1651"/>
      <c r="AT28" s="1652" t="e">
        <f t="shared" si="6"/>
        <v>#VALUE!</v>
      </c>
      <c r="AU28" s="1653"/>
      <c r="AV28" s="1652" t="e">
        <f t="shared" si="7"/>
        <v>#VALUE!</v>
      </c>
      <c r="AW28" s="1653"/>
      <c r="AX28" s="1652" t="e">
        <f t="shared" si="8"/>
        <v>#VALUE!</v>
      </c>
      <c r="AY28" s="1653"/>
      <c r="AZ28" s="1652" t="e">
        <f t="shared" si="9"/>
        <v>#VALUE!</v>
      </c>
      <c r="BA28" s="1653"/>
      <c r="BB28" s="1652" t="e">
        <f t="shared" si="10"/>
        <v>#VALUE!</v>
      </c>
      <c r="BC28" s="1653"/>
      <c r="BD28" s="1652" t="e">
        <f>SUM(AR28:BC28)</f>
        <v>#VALUE!</v>
      </c>
      <c r="BE28" s="1654"/>
    </row>
    <row r="29" spans="1:57" ht="21.95" customHeight="1">
      <c r="A29" s="1602">
        <v>2</v>
      </c>
      <c r="B29" s="1605" t="s">
        <v>681</v>
      </c>
      <c r="C29" s="1606"/>
      <c r="D29" s="1581"/>
      <c r="E29" s="1582"/>
      <c r="F29" s="1575"/>
      <c r="G29" s="1575"/>
      <c r="H29" s="1575"/>
      <c r="I29" s="1575"/>
      <c r="J29" s="1575"/>
      <c r="K29" s="1575"/>
      <c r="L29" s="1575"/>
      <c r="M29" s="1575"/>
      <c r="N29" s="1560"/>
      <c r="O29" s="1560"/>
      <c r="P29" s="1579">
        <f>SUM(D29:O29)</f>
        <v>0</v>
      </c>
      <c r="Q29" s="1580"/>
      <c r="R29" s="1581"/>
      <c r="S29" s="1582"/>
      <c r="T29" s="1575"/>
      <c r="U29" s="1575"/>
      <c r="V29" s="1560"/>
      <c r="W29" s="1560"/>
      <c r="X29" s="1583"/>
      <c r="Y29" s="1584"/>
      <c r="Z29" s="1583"/>
      <c r="AA29" s="1584"/>
      <c r="AB29" s="1560"/>
      <c r="AC29" s="1560"/>
      <c r="AD29" s="1579">
        <f>SUM(R29:AC29)</f>
        <v>0</v>
      </c>
      <c r="AE29" s="1580"/>
      <c r="AF29" s="1596">
        <f>P29-AD29</f>
        <v>0</v>
      </c>
      <c r="AG29" s="1597"/>
      <c r="AH29" s="1612" t="s">
        <v>689</v>
      </c>
      <c r="AI29" s="1613"/>
      <c r="AN29" s="1602">
        <v>2</v>
      </c>
      <c r="AO29" s="1655">
        <f>B8</f>
        <v>0</v>
      </c>
      <c r="AP29" s="1605" t="s">
        <v>681</v>
      </c>
      <c r="AQ29" s="1606"/>
      <c r="AR29" s="1618">
        <f t="shared" si="5"/>
        <v>0</v>
      </c>
      <c r="AS29" s="1619"/>
      <c r="AT29" s="1620">
        <f t="shared" si="6"/>
        <v>0</v>
      </c>
      <c r="AU29" s="1620"/>
      <c r="AV29" s="1620">
        <f t="shared" si="7"/>
        <v>0</v>
      </c>
      <c r="AW29" s="1620"/>
      <c r="AX29" s="1620">
        <f t="shared" si="8"/>
        <v>0</v>
      </c>
      <c r="AY29" s="1620"/>
      <c r="AZ29" s="1620">
        <f t="shared" si="9"/>
        <v>0</v>
      </c>
      <c r="BA29" s="1620"/>
      <c r="BB29" s="1579">
        <f t="shared" si="10"/>
        <v>0</v>
      </c>
      <c r="BC29" s="1579"/>
      <c r="BD29" s="1579">
        <f>SUM(AR29:BC29)</f>
        <v>0</v>
      </c>
      <c r="BE29" s="1597"/>
    </row>
    <row r="30" spans="1:57" ht="21.95" customHeight="1">
      <c r="A30" s="1603"/>
      <c r="B30" s="1547" t="s">
        <v>682</v>
      </c>
      <c r="C30" s="1548"/>
      <c r="D30" s="1549"/>
      <c r="E30" s="1550"/>
      <c r="F30" s="1551"/>
      <c r="G30" s="1551"/>
      <c r="H30" s="1551"/>
      <c r="I30" s="1551"/>
      <c r="J30" s="1551"/>
      <c r="K30" s="1551"/>
      <c r="L30" s="1551"/>
      <c r="M30" s="1551"/>
      <c r="N30" s="1567"/>
      <c r="O30" s="1567"/>
      <c r="P30" s="1585" t="s">
        <v>625</v>
      </c>
      <c r="Q30" s="1586"/>
      <c r="R30" s="1549"/>
      <c r="S30" s="1550"/>
      <c r="T30" s="1551"/>
      <c r="U30" s="1551"/>
      <c r="V30" s="1567"/>
      <c r="W30" s="1567"/>
      <c r="X30" s="1550"/>
      <c r="Y30" s="1568"/>
      <c r="Z30" s="1550"/>
      <c r="AA30" s="1568"/>
      <c r="AB30" s="1567"/>
      <c r="AC30" s="1567"/>
      <c r="AD30" s="1585" t="s">
        <v>625</v>
      </c>
      <c r="AE30" s="1586"/>
      <c r="AF30" s="1587" t="s">
        <v>625</v>
      </c>
      <c r="AG30" s="1588"/>
      <c r="AH30" s="1589"/>
      <c r="AI30" s="1590"/>
      <c r="AN30" s="1603"/>
      <c r="AO30" s="1656"/>
      <c r="AP30" s="1547" t="s">
        <v>682</v>
      </c>
      <c r="AQ30" s="1548"/>
      <c r="AR30" s="1563">
        <f t="shared" si="5"/>
        <v>0</v>
      </c>
      <c r="AS30" s="1564"/>
      <c r="AT30" s="1565">
        <f t="shared" si="6"/>
        <v>0</v>
      </c>
      <c r="AU30" s="1565"/>
      <c r="AV30" s="1565">
        <f t="shared" si="7"/>
        <v>0</v>
      </c>
      <c r="AW30" s="1565"/>
      <c r="AX30" s="1565">
        <f t="shared" si="8"/>
        <v>0</v>
      </c>
      <c r="AY30" s="1565"/>
      <c r="AZ30" s="1565">
        <f t="shared" si="9"/>
        <v>0</v>
      </c>
      <c r="BA30" s="1565"/>
      <c r="BB30" s="1625">
        <f t="shared" si="10"/>
        <v>0</v>
      </c>
      <c r="BC30" s="1625"/>
      <c r="BD30" s="1585" t="s">
        <v>563</v>
      </c>
      <c r="BE30" s="1588"/>
    </row>
    <row r="31" spans="1:57" ht="21.95" customHeight="1">
      <c r="A31" s="1603"/>
      <c r="B31" s="1561" t="s">
        <v>783</v>
      </c>
      <c r="C31" s="1562"/>
      <c r="D31" s="1563" t="str">
        <f>IF(D30=0," ",D30*$W$5)</f>
        <v xml:space="preserve"> </v>
      </c>
      <c r="E31" s="1564"/>
      <c r="F31" s="1565" t="str">
        <f>IF(F30=0," ",F30*$W$6)</f>
        <v xml:space="preserve"> </v>
      </c>
      <c r="G31" s="1565"/>
      <c r="H31" s="1566" t="str">
        <f>IF(H30=0," ",H30*$W$7)</f>
        <v xml:space="preserve"> </v>
      </c>
      <c r="I31" s="1564"/>
      <c r="J31" s="1565" t="str">
        <f>IF(J30=0," ",J30*$W$10*1000)</f>
        <v xml:space="preserve"> </v>
      </c>
      <c r="K31" s="1565"/>
      <c r="L31" s="1565" t="str">
        <f>IF(L30=0," ",L30*$W$11*1000)</f>
        <v xml:space="preserve"> </v>
      </c>
      <c r="M31" s="1565"/>
      <c r="N31" s="1569" t="str">
        <f>IF(N30=0,"",0)</f>
        <v/>
      </c>
      <c r="O31" s="1570"/>
      <c r="P31" s="1565">
        <f>SUM(D31:O31)</f>
        <v>0</v>
      </c>
      <c r="Q31" s="1591"/>
      <c r="R31" s="1563" t="str">
        <f>IF(R30=0," ",R30*$W$5)</f>
        <v xml:space="preserve"> </v>
      </c>
      <c r="S31" s="1564"/>
      <c r="T31" s="1565" t="str">
        <f>IF(T30=0," ",T30*$W$6)</f>
        <v xml:space="preserve"> </v>
      </c>
      <c r="U31" s="1565"/>
      <c r="V31" s="1566" t="str">
        <f>IF(V30=0," ",V30*$W$7)</f>
        <v xml:space="preserve"> </v>
      </c>
      <c r="W31" s="1564"/>
      <c r="X31" s="1565" t="str">
        <f>IF(X30=0," ",X30*$W$10*1000)</f>
        <v xml:space="preserve"> </v>
      </c>
      <c r="Y31" s="1565"/>
      <c r="Z31" s="1565" t="str">
        <f>IF(Z30=0," ",Z30*$W$11*1000)</f>
        <v xml:space="preserve"> </v>
      </c>
      <c r="AA31" s="1565"/>
      <c r="AB31" s="1569" t="str">
        <f>IF(AB30=0,"",0)</f>
        <v/>
      </c>
      <c r="AC31" s="1570"/>
      <c r="AD31" s="1565">
        <f>SUM(R31:AC31)</f>
        <v>0</v>
      </c>
      <c r="AE31" s="1591"/>
      <c r="AF31" s="1592">
        <f>P31-AD31</f>
        <v>0</v>
      </c>
      <c r="AG31" s="1593"/>
      <c r="AH31" s="1594" t="s">
        <v>690</v>
      </c>
      <c r="AI31" s="1595"/>
      <c r="AN31" s="1603"/>
      <c r="AO31" s="1656"/>
      <c r="AP31" s="1561" t="s">
        <v>783</v>
      </c>
      <c r="AQ31" s="1562"/>
      <c r="AR31" s="1563" t="e">
        <f t="shared" si="5"/>
        <v>#VALUE!</v>
      </c>
      <c r="AS31" s="1564"/>
      <c r="AT31" s="1565" t="e">
        <f t="shared" si="6"/>
        <v>#VALUE!</v>
      </c>
      <c r="AU31" s="1565"/>
      <c r="AV31" s="1566" t="e">
        <f t="shared" si="7"/>
        <v>#VALUE!</v>
      </c>
      <c r="AW31" s="1564"/>
      <c r="AX31" s="1565" t="e">
        <f t="shared" si="8"/>
        <v>#VALUE!</v>
      </c>
      <c r="AY31" s="1565"/>
      <c r="AZ31" s="1565" t="e">
        <f t="shared" si="9"/>
        <v>#VALUE!</v>
      </c>
      <c r="BA31" s="1565"/>
      <c r="BB31" s="1564" t="e">
        <f t="shared" si="10"/>
        <v>#VALUE!</v>
      </c>
      <c r="BC31" s="1566"/>
      <c r="BD31" s="1565" t="e">
        <f>SUM(AR31:BC31)</f>
        <v>#VALUE!</v>
      </c>
      <c r="BE31" s="1593"/>
    </row>
    <row r="32" spans="1:57" ht="21.95" customHeight="1">
      <c r="A32" s="1604"/>
      <c r="B32" s="1609" t="s">
        <v>784</v>
      </c>
      <c r="C32" s="1610"/>
      <c r="D32" s="1607" t="str">
        <f>IF(D30=0," ",D30*$Y$5)</f>
        <v xml:space="preserve"> </v>
      </c>
      <c r="E32" s="1608"/>
      <c r="F32" s="1576" t="str">
        <f>IF(F30=0," ",F30*$Y$5)</f>
        <v xml:space="preserve"> </v>
      </c>
      <c r="G32" s="1578"/>
      <c r="H32" s="1576" t="str">
        <f>IF(H30=0," ",H30*$Y$7)</f>
        <v xml:space="preserve"> </v>
      </c>
      <c r="I32" s="1578"/>
      <c r="J32" s="1576" t="str">
        <f>IF(J30=0," ",J30*$Y$10*1000)</f>
        <v xml:space="preserve"> </v>
      </c>
      <c r="K32" s="1578"/>
      <c r="L32" s="1576" t="str">
        <f>IF(L30=0," ",L30*$Y$11*1000)</f>
        <v xml:space="preserve"> </v>
      </c>
      <c r="M32" s="1578"/>
      <c r="N32" s="1576" t="str">
        <f>IF(N30=0,"",N30*($Y$8+$Y$9))</f>
        <v/>
      </c>
      <c r="O32" s="1578"/>
      <c r="P32" s="1576">
        <f>SUM(D32:O32)</f>
        <v>0</v>
      </c>
      <c r="Q32" s="1577"/>
      <c r="R32" s="1607" t="str">
        <f>IF(R30=0," ",R30*$Y$5)</f>
        <v xml:space="preserve"> </v>
      </c>
      <c r="S32" s="1608"/>
      <c r="T32" s="1576" t="str">
        <f>IF(T30=0," ",T30*$Y$5)</f>
        <v xml:space="preserve"> </v>
      </c>
      <c r="U32" s="1578"/>
      <c r="V32" s="1576" t="str">
        <f>IF(V30=0," ",V30*$Y$7)</f>
        <v xml:space="preserve"> </v>
      </c>
      <c r="W32" s="1578"/>
      <c r="X32" s="1576" t="str">
        <f>IF(X30=0," ",X30*$Y$10*1000)</f>
        <v xml:space="preserve"> </v>
      </c>
      <c r="Y32" s="1578"/>
      <c r="Z32" s="1576" t="str">
        <f>IF(Z30=0," ",Z30*$Y$11*1000)</f>
        <v xml:space="preserve"> </v>
      </c>
      <c r="AA32" s="1578"/>
      <c r="AB32" s="1576" t="str">
        <f>IF(AB30=0,"",AB30*($Y$8+$Y$9))</f>
        <v/>
      </c>
      <c r="AC32" s="1578"/>
      <c r="AD32" s="1576">
        <f>SUM(R32:AC32)</f>
        <v>0</v>
      </c>
      <c r="AE32" s="1577"/>
      <c r="AF32" s="1600">
        <f>P32-AD32</f>
        <v>0</v>
      </c>
      <c r="AG32" s="1601"/>
      <c r="AH32" s="1614"/>
      <c r="AI32" s="1615"/>
      <c r="AN32" s="1604"/>
      <c r="AO32" s="1657"/>
      <c r="AP32" s="1609" t="s">
        <v>784</v>
      </c>
      <c r="AQ32" s="1610"/>
      <c r="AR32" s="1650" t="e">
        <f t="shared" si="5"/>
        <v>#VALUE!</v>
      </c>
      <c r="AS32" s="1651"/>
      <c r="AT32" s="1652" t="e">
        <f t="shared" si="6"/>
        <v>#VALUE!</v>
      </c>
      <c r="AU32" s="1653"/>
      <c r="AV32" s="1652" t="e">
        <f t="shared" si="7"/>
        <v>#VALUE!</v>
      </c>
      <c r="AW32" s="1653"/>
      <c r="AX32" s="1652" t="e">
        <f t="shared" si="8"/>
        <v>#VALUE!</v>
      </c>
      <c r="AY32" s="1653"/>
      <c r="AZ32" s="1652" t="e">
        <f t="shared" si="9"/>
        <v>#VALUE!</v>
      </c>
      <c r="BA32" s="1653"/>
      <c r="BB32" s="1652" t="e">
        <f t="shared" si="10"/>
        <v>#VALUE!</v>
      </c>
      <c r="BC32" s="1653"/>
      <c r="BD32" s="1652" t="e">
        <f>SUM(AR32:BC32)</f>
        <v>#VALUE!</v>
      </c>
      <c r="BE32" s="1654"/>
    </row>
    <row r="33" spans="1:57" ht="21.95" customHeight="1">
      <c r="A33" s="1602">
        <v>3</v>
      </c>
      <c r="B33" s="1605" t="s">
        <v>681</v>
      </c>
      <c r="C33" s="1606"/>
      <c r="D33" s="1581"/>
      <c r="E33" s="1582"/>
      <c r="F33" s="1575"/>
      <c r="G33" s="1575"/>
      <c r="H33" s="1575"/>
      <c r="I33" s="1575"/>
      <c r="J33" s="1575"/>
      <c r="K33" s="1575"/>
      <c r="L33" s="1575"/>
      <c r="M33" s="1575"/>
      <c r="N33" s="1560"/>
      <c r="O33" s="1560"/>
      <c r="P33" s="1579">
        <f>SUM(D33:O33)</f>
        <v>0</v>
      </c>
      <c r="Q33" s="1580"/>
      <c r="R33" s="1581"/>
      <c r="S33" s="1582"/>
      <c r="T33" s="1575"/>
      <c r="U33" s="1575"/>
      <c r="V33" s="1560"/>
      <c r="W33" s="1560"/>
      <c r="X33" s="1583"/>
      <c r="Y33" s="1584"/>
      <c r="Z33" s="1583"/>
      <c r="AA33" s="1584"/>
      <c r="AB33" s="1560"/>
      <c r="AC33" s="1560"/>
      <c r="AD33" s="1579">
        <f>SUM(R33:AC33)</f>
        <v>0</v>
      </c>
      <c r="AE33" s="1580"/>
      <c r="AF33" s="1596">
        <f>P33-AD33</f>
        <v>0</v>
      </c>
      <c r="AG33" s="1597"/>
      <c r="AH33" s="1616" t="s">
        <v>689</v>
      </c>
      <c r="AI33" s="1617"/>
      <c r="AN33" s="1602">
        <v>3</v>
      </c>
      <c r="AO33" s="1655">
        <f>B9</f>
        <v>0</v>
      </c>
      <c r="AP33" s="1605" t="s">
        <v>681</v>
      </c>
      <c r="AQ33" s="1606"/>
      <c r="AR33" s="1618">
        <f t="shared" si="5"/>
        <v>0</v>
      </c>
      <c r="AS33" s="1619"/>
      <c r="AT33" s="1620">
        <f t="shared" si="6"/>
        <v>0</v>
      </c>
      <c r="AU33" s="1620"/>
      <c r="AV33" s="1620">
        <f t="shared" si="7"/>
        <v>0</v>
      </c>
      <c r="AW33" s="1620"/>
      <c r="AX33" s="1620">
        <f t="shared" si="8"/>
        <v>0</v>
      </c>
      <c r="AY33" s="1620"/>
      <c r="AZ33" s="1620">
        <f t="shared" si="9"/>
        <v>0</v>
      </c>
      <c r="BA33" s="1620"/>
      <c r="BB33" s="1579">
        <f t="shared" si="10"/>
        <v>0</v>
      </c>
      <c r="BC33" s="1579"/>
      <c r="BD33" s="1579">
        <f>SUM(AR33:BC33)</f>
        <v>0</v>
      </c>
      <c r="BE33" s="1597"/>
    </row>
    <row r="34" spans="1:57" ht="21.95" customHeight="1">
      <c r="A34" s="1603"/>
      <c r="B34" s="1547" t="s">
        <v>682</v>
      </c>
      <c r="C34" s="1548"/>
      <c r="D34" s="1549"/>
      <c r="E34" s="1550"/>
      <c r="F34" s="1551"/>
      <c r="G34" s="1551"/>
      <c r="H34" s="1551"/>
      <c r="I34" s="1551"/>
      <c r="J34" s="1551"/>
      <c r="K34" s="1551"/>
      <c r="L34" s="1551"/>
      <c r="M34" s="1551"/>
      <c r="N34" s="1567"/>
      <c r="O34" s="1567"/>
      <c r="P34" s="1585" t="s">
        <v>625</v>
      </c>
      <c r="Q34" s="1586"/>
      <c r="R34" s="1549"/>
      <c r="S34" s="1550"/>
      <c r="T34" s="1551"/>
      <c r="U34" s="1551"/>
      <c r="V34" s="1567"/>
      <c r="W34" s="1567"/>
      <c r="X34" s="1550"/>
      <c r="Y34" s="1568"/>
      <c r="Z34" s="1550"/>
      <c r="AA34" s="1568"/>
      <c r="AB34" s="1567"/>
      <c r="AC34" s="1567"/>
      <c r="AD34" s="1585" t="s">
        <v>625</v>
      </c>
      <c r="AE34" s="1586"/>
      <c r="AF34" s="1587" t="s">
        <v>625</v>
      </c>
      <c r="AG34" s="1588"/>
      <c r="AH34" s="1589"/>
      <c r="AI34" s="1590"/>
      <c r="AN34" s="1603"/>
      <c r="AO34" s="1656"/>
      <c r="AP34" s="1547" t="s">
        <v>682</v>
      </c>
      <c r="AQ34" s="1548"/>
      <c r="AR34" s="1563">
        <f t="shared" si="5"/>
        <v>0</v>
      </c>
      <c r="AS34" s="1564"/>
      <c r="AT34" s="1565">
        <f t="shared" si="6"/>
        <v>0</v>
      </c>
      <c r="AU34" s="1565"/>
      <c r="AV34" s="1565">
        <f t="shared" si="7"/>
        <v>0</v>
      </c>
      <c r="AW34" s="1565"/>
      <c r="AX34" s="1565">
        <f t="shared" si="8"/>
        <v>0</v>
      </c>
      <c r="AY34" s="1565"/>
      <c r="AZ34" s="1565">
        <f t="shared" si="9"/>
        <v>0</v>
      </c>
      <c r="BA34" s="1565"/>
      <c r="BB34" s="1625">
        <f t="shared" si="10"/>
        <v>0</v>
      </c>
      <c r="BC34" s="1625"/>
      <c r="BD34" s="1585" t="s">
        <v>563</v>
      </c>
      <c r="BE34" s="1588"/>
    </row>
    <row r="35" spans="1:57" ht="21.95" customHeight="1">
      <c r="A35" s="1603"/>
      <c r="B35" s="1561" t="s">
        <v>783</v>
      </c>
      <c r="C35" s="1562"/>
      <c r="D35" s="1563" t="str">
        <f>IF(D34=0," ",D34*$W$5)</f>
        <v xml:space="preserve"> </v>
      </c>
      <c r="E35" s="1564"/>
      <c r="F35" s="1565" t="str">
        <f>IF(F34=0," ",F34*$W$6)</f>
        <v xml:space="preserve"> </v>
      </c>
      <c r="G35" s="1565"/>
      <c r="H35" s="1566" t="str">
        <f>IF(H34=0," ",H34*$W$7)</f>
        <v xml:space="preserve"> </v>
      </c>
      <c r="I35" s="1564"/>
      <c r="J35" s="1565" t="str">
        <f>IF(J34=0," ",J34*$W$10*1000)</f>
        <v xml:space="preserve"> </v>
      </c>
      <c r="K35" s="1565"/>
      <c r="L35" s="1565" t="str">
        <f>IF(L34=0," ",L34*$W$11*1000)</f>
        <v xml:space="preserve"> </v>
      </c>
      <c r="M35" s="1565"/>
      <c r="N35" s="1569" t="str">
        <f>IF(N34=0,"",0)</f>
        <v/>
      </c>
      <c r="O35" s="1570"/>
      <c r="P35" s="1565">
        <f>SUM(D35:O35)</f>
        <v>0</v>
      </c>
      <c r="Q35" s="1591"/>
      <c r="R35" s="1563" t="str">
        <f>IF(R34=0," ",R34*$W$5)</f>
        <v xml:space="preserve"> </v>
      </c>
      <c r="S35" s="1564"/>
      <c r="T35" s="1565" t="str">
        <f>IF(T34=0," ",T34*$W$6)</f>
        <v xml:space="preserve"> </v>
      </c>
      <c r="U35" s="1565"/>
      <c r="V35" s="1566" t="str">
        <f>IF(V34=0," ",V34*$W$7)</f>
        <v xml:space="preserve"> </v>
      </c>
      <c r="W35" s="1564"/>
      <c r="X35" s="1565" t="str">
        <f>IF(X34=0," ",X34*$W$10*1000)</f>
        <v xml:space="preserve"> </v>
      </c>
      <c r="Y35" s="1565"/>
      <c r="Z35" s="1565" t="str">
        <f>IF(Z34=0," ",Z34*$W$11*1000)</f>
        <v xml:space="preserve"> </v>
      </c>
      <c r="AA35" s="1565"/>
      <c r="AB35" s="1569" t="str">
        <f>IF(AB34=0,"",0)</f>
        <v/>
      </c>
      <c r="AC35" s="1570"/>
      <c r="AD35" s="1565">
        <f>SUM(R35:AC35)</f>
        <v>0</v>
      </c>
      <c r="AE35" s="1591"/>
      <c r="AF35" s="1592">
        <f>P35-AD35</f>
        <v>0</v>
      </c>
      <c r="AG35" s="1593"/>
      <c r="AH35" s="1594" t="s">
        <v>690</v>
      </c>
      <c r="AI35" s="1595"/>
      <c r="AN35" s="1603"/>
      <c r="AO35" s="1656"/>
      <c r="AP35" s="1561" t="s">
        <v>783</v>
      </c>
      <c r="AQ35" s="1562"/>
      <c r="AR35" s="1563" t="e">
        <f t="shared" si="5"/>
        <v>#VALUE!</v>
      </c>
      <c r="AS35" s="1564"/>
      <c r="AT35" s="1565" t="e">
        <f t="shared" si="6"/>
        <v>#VALUE!</v>
      </c>
      <c r="AU35" s="1565"/>
      <c r="AV35" s="1566" t="e">
        <f t="shared" si="7"/>
        <v>#VALUE!</v>
      </c>
      <c r="AW35" s="1564"/>
      <c r="AX35" s="1565" t="e">
        <f t="shared" si="8"/>
        <v>#VALUE!</v>
      </c>
      <c r="AY35" s="1565"/>
      <c r="AZ35" s="1565" t="e">
        <f t="shared" si="9"/>
        <v>#VALUE!</v>
      </c>
      <c r="BA35" s="1565"/>
      <c r="BB35" s="1564" t="e">
        <f t="shared" si="10"/>
        <v>#VALUE!</v>
      </c>
      <c r="BC35" s="1566"/>
      <c r="BD35" s="1565" t="e">
        <f>SUM(AR35:BC35)</f>
        <v>#VALUE!</v>
      </c>
      <c r="BE35" s="1593"/>
    </row>
    <row r="36" spans="1:57" ht="21.95" customHeight="1">
      <c r="A36" s="1604"/>
      <c r="B36" s="1609" t="s">
        <v>784</v>
      </c>
      <c r="C36" s="1610"/>
      <c r="D36" s="1607" t="str">
        <f>IF(D34=0," ",D34*$Y$5)</f>
        <v xml:space="preserve"> </v>
      </c>
      <c r="E36" s="1608"/>
      <c r="F36" s="1576" t="str">
        <f>IF(F34=0," ",F34*$Y$5)</f>
        <v xml:space="preserve"> </v>
      </c>
      <c r="G36" s="1578"/>
      <c r="H36" s="1576" t="str">
        <f>IF(H34=0," ",H34*$Y$7)</f>
        <v xml:space="preserve"> </v>
      </c>
      <c r="I36" s="1578"/>
      <c r="J36" s="1576" t="str">
        <f>IF(J34=0," ",J34*$Y$10*1000)</f>
        <v xml:space="preserve"> </v>
      </c>
      <c r="K36" s="1578"/>
      <c r="L36" s="1576" t="str">
        <f>IF(L34=0," ",L34*$Y$11*1000)</f>
        <v xml:space="preserve"> </v>
      </c>
      <c r="M36" s="1578"/>
      <c r="N36" s="1576" t="str">
        <f>IF(N34=0,"",N34*($Y$8+$Y$9))</f>
        <v/>
      </c>
      <c r="O36" s="1578"/>
      <c r="P36" s="1576">
        <f>SUM(D36:O36)</f>
        <v>0</v>
      </c>
      <c r="Q36" s="1577"/>
      <c r="R36" s="1607" t="str">
        <f>IF(R34=0," ",R34*$Y$5)</f>
        <v xml:space="preserve"> </v>
      </c>
      <c r="S36" s="1608"/>
      <c r="T36" s="1576" t="str">
        <f>IF(T34=0," ",T34*$Y$5)</f>
        <v xml:space="preserve"> </v>
      </c>
      <c r="U36" s="1578"/>
      <c r="V36" s="1576" t="str">
        <f>IF(V34=0," ",V34*$Y$7)</f>
        <v xml:space="preserve"> </v>
      </c>
      <c r="W36" s="1578"/>
      <c r="X36" s="1576" t="str">
        <f>IF(X34=0," ",X34*$Y$10*1000)</f>
        <v xml:space="preserve"> </v>
      </c>
      <c r="Y36" s="1578"/>
      <c r="Z36" s="1576" t="str">
        <f>IF(Z34=0," ",Z34*$Y$11*1000)</f>
        <v xml:space="preserve"> </v>
      </c>
      <c r="AA36" s="1578"/>
      <c r="AB36" s="1576" t="str">
        <f>IF(AB34=0,"",AB34*($Y$8+$Y$9))</f>
        <v/>
      </c>
      <c r="AC36" s="1578"/>
      <c r="AD36" s="1576">
        <f>SUM(R36:AC36)</f>
        <v>0</v>
      </c>
      <c r="AE36" s="1577"/>
      <c r="AF36" s="1600">
        <f>P36-AD36</f>
        <v>0</v>
      </c>
      <c r="AG36" s="1601"/>
      <c r="AH36" s="1614"/>
      <c r="AI36" s="1615"/>
      <c r="AN36" s="1604"/>
      <c r="AO36" s="1657"/>
      <c r="AP36" s="1609" t="s">
        <v>784</v>
      </c>
      <c r="AQ36" s="1610"/>
      <c r="AR36" s="1650" t="e">
        <f t="shared" si="5"/>
        <v>#VALUE!</v>
      </c>
      <c r="AS36" s="1651"/>
      <c r="AT36" s="1652" t="e">
        <f t="shared" si="6"/>
        <v>#VALUE!</v>
      </c>
      <c r="AU36" s="1653"/>
      <c r="AV36" s="1652" t="e">
        <f t="shared" si="7"/>
        <v>#VALUE!</v>
      </c>
      <c r="AW36" s="1653"/>
      <c r="AX36" s="1652" t="e">
        <f t="shared" si="8"/>
        <v>#VALUE!</v>
      </c>
      <c r="AY36" s="1653"/>
      <c r="AZ36" s="1652" t="e">
        <f t="shared" si="9"/>
        <v>#VALUE!</v>
      </c>
      <c r="BA36" s="1653"/>
      <c r="BB36" s="1652" t="e">
        <f t="shared" si="10"/>
        <v>#VALUE!</v>
      </c>
      <c r="BC36" s="1653"/>
      <c r="BD36" s="1652" t="e">
        <f>SUM(AR36:BC36)</f>
        <v>#VALUE!</v>
      </c>
      <c r="BE36" s="1654"/>
    </row>
    <row r="37" spans="1:57" ht="21.95" customHeight="1">
      <c r="A37" s="1602">
        <v>4</v>
      </c>
      <c r="B37" s="1605" t="s">
        <v>681</v>
      </c>
      <c r="C37" s="1606"/>
      <c r="D37" s="1581"/>
      <c r="E37" s="1582"/>
      <c r="F37" s="1575"/>
      <c r="G37" s="1575"/>
      <c r="H37" s="1575"/>
      <c r="I37" s="1575"/>
      <c r="J37" s="1575"/>
      <c r="K37" s="1575"/>
      <c r="L37" s="1575"/>
      <c r="M37" s="1575"/>
      <c r="N37" s="1560"/>
      <c r="O37" s="1560"/>
      <c r="P37" s="1579">
        <f>SUM(D37:O37)</f>
        <v>0</v>
      </c>
      <c r="Q37" s="1580"/>
      <c r="R37" s="1581"/>
      <c r="S37" s="1582"/>
      <c r="T37" s="1575"/>
      <c r="U37" s="1575"/>
      <c r="V37" s="1560"/>
      <c r="W37" s="1560"/>
      <c r="X37" s="1583"/>
      <c r="Y37" s="1584"/>
      <c r="Z37" s="1583"/>
      <c r="AA37" s="1584"/>
      <c r="AB37" s="1560"/>
      <c r="AC37" s="1560"/>
      <c r="AD37" s="1579">
        <f>SUM(R37:AC37)</f>
        <v>0</v>
      </c>
      <c r="AE37" s="1580"/>
      <c r="AF37" s="1596">
        <f>P37-AD37</f>
        <v>0</v>
      </c>
      <c r="AG37" s="1597"/>
      <c r="AH37" s="1612" t="s">
        <v>689</v>
      </c>
      <c r="AI37" s="1613"/>
      <c r="AN37" s="1602">
        <v>4</v>
      </c>
      <c r="AO37" s="1655">
        <f>B10</f>
        <v>0</v>
      </c>
      <c r="AP37" s="1605" t="s">
        <v>681</v>
      </c>
      <c r="AQ37" s="1606"/>
      <c r="AR37" s="1618">
        <f t="shared" si="5"/>
        <v>0</v>
      </c>
      <c r="AS37" s="1619"/>
      <c r="AT37" s="1620">
        <f t="shared" si="6"/>
        <v>0</v>
      </c>
      <c r="AU37" s="1620"/>
      <c r="AV37" s="1620">
        <f t="shared" si="7"/>
        <v>0</v>
      </c>
      <c r="AW37" s="1620"/>
      <c r="AX37" s="1620">
        <f t="shared" si="8"/>
        <v>0</v>
      </c>
      <c r="AY37" s="1620"/>
      <c r="AZ37" s="1620">
        <f t="shared" si="9"/>
        <v>0</v>
      </c>
      <c r="BA37" s="1620"/>
      <c r="BB37" s="1579">
        <f t="shared" si="10"/>
        <v>0</v>
      </c>
      <c r="BC37" s="1579"/>
      <c r="BD37" s="1579">
        <f>SUM(AR37:BC37)</f>
        <v>0</v>
      </c>
      <c r="BE37" s="1597"/>
    </row>
    <row r="38" spans="1:57" ht="21.95" customHeight="1">
      <c r="A38" s="1603"/>
      <c r="B38" s="1547" t="s">
        <v>682</v>
      </c>
      <c r="C38" s="1548"/>
      <c r="D38" s="1549"/>
      <c r="E38" s="1550"/>
      <c r="F38" s="1551"/>
      <c r="G38" s="1551"/>
      <c r="H38" s="1551"/>
      <c r="I38" s="1551"/>
      <c r="J38" s="1551"/>
      <c r="K38" s="1551"/>
      <c r="L38" s="1551"/>
      <c r="M38" s="1551"/>
      <c r="N38" s="1567"/>
      <c r="O38" s="1567"/>
      <c r="P38" s="1585" t="s">
        <v>625</v>
      </c>
      <c r="Q38" s="1586"/>
      <c r="R38" s="1549"/>
      <c r="S38" s="1550"/>
      <c r="T38" s="1551"/>
      <c r="U38" s="1551"/>
      <c r="V38" s="1567"/>
      <c r="W38" s="1567"/>
      <c r="X38" s="1550"/>
      <c r="Y38" s="1568"/>
      <c r="Z38" s="1550"/>
      <c r="AA38" s="1568"/>
      <c r="AB38" s="1567"/>
      <c r="AC38" s="1567"/>
      <c r="AD38" s="1585" t="s">
        <v>625</v>
      </c>
      <c r="AE38" s="1586"/>
      <c r="AF38" s="1587" t="s">
        <v>625</v>
      </c>
      <c r="AG38" s="1588"/>
      <c r="AH38" s="1589"/>
      <c r="AI38" s="1590"/>
      <c r="AN38" s="1603"/>
      <c r="AO38" s="1656"/>
      <c r="AP38" s="1547" t="s">
        <v>682</v>
      </c>
      <c r="AQ38" s="1548"/>
      <c r="AR38" s="1563">
        <f t="shared" si="5"/>
        <v>0</v>
      </c>
      <c r="AS38" s="1564"/>
      <c r="AT38" s="1565">
        <f t="shared" si="6"/>
        <v>0</v>
      </c>
      <c r="AU38" s="1565"/>
      <c r="AV38" s="1565">
        <f t="shared" si="7"/>
        <v>0</v>
      </c>
      <c r="AW38" s="1565"/>
      <c r="AX38" s="1565">
        <f t="shared" si="8"/>
        <v>0</v>
      </c>
      <c r="AY38" s="1565"/>
      <c r="AZ38" s="1565">
        <f t="shared" si="9"/>
        <v>0</v>
      </c>
      <c r="BA38" s="1565"/>
      <c r="BB38" s="1625">
        <f t="shared" si="10"/>
        <v>0</v>
      </c>
      <c r="BC38" s="1625"/>
      <c r="BD38" s="1585" t="s">
        <v>563</v>
      </c>
      <c r="BE38" s="1588"/>
    </row>
    <row r="39" spans="1:57" ht="21.95" customHeight="1">
      <c r="A39" s="1603"/>
      <c r="B39" s="1561" t="s">
        <v>783</v>
      </c>
      <c r="C39" s="1562"/>
      <c r="D39" s="1563" t="str">
        <f>IF(D38=0," ",D38*$W$5)</f>
        <v xml:space="preserve"> </v>
      </c>
      <c r="E39" s="1564"/>
      <c r="F39" s="1565" t="str">
        <f>IF(F38=0," ",F38*$W$6)</f>
        <v xml:space="preserve"> </v>
      </c>
      <c r="G39" s="1565"/>
      <c r="H39" s="1566" t="str">
        <f>IF(H38=0," ",H38*$W$7)</f>
        <v xml:space="preserve"> </v>
      </c>
      <c r="I39" s="1564"/>
      <c r="J39" s="1565" t="str">
        <f>IF(J38=0," ",J38*$W$10*1000)</f>
        <v xml:space="preserve"> </v>
      </c>
      <c r="K39" s="1565"/>
      <c r="L39" s="1565" t="str">
        <f>IF(L38=0," ",L38*$W$11*1000)</f>
        <v xml:space="preserve"> </v>
      </c>
      <c r="M39" s="1565"/>
      <c r="N39" s="1569" t="str">
        <f>IF(N38=0,"",0)</f>
        <v/>
      </c>
      <c r="O39" s="1570"/>
      <c r="P39" s="1565">
        <f>SUM(D39:O39)</f>
        <v>0</v>
      </c>
      <c r="Q39" s="1591"/>
      <c r="R39" s="1563" t="str">
        <f>IF(R38=0," ",R38*$W$5)</f>
        <v xml:space="preserve"> </v>
      </c>
      <c r="S39" s="1564"/>
      <c r="T39" s="1565" t="str">
        <f>IF(T38=0," ",T38*$W$6)</f>
        <v xml:space="preserve"> </v>
      </c>
      <c r="U39" s="1565"/>
      <c r="V39" s="1566" t="str">
        <f>IF(V38=0," ",V38*$W$7)</f>
        <v xml:space="preserve"> </v>
      </c>
      <c r="W39" s="1564"/>
      <c r="X39" s="1565" t="str">
        <f>IF(X38=0," ",X38*$W$10*1000)</f>
        <v xml:space="preserve"> </v>
      </c>
      <c r="Y39" s="1565"/>
      <c r="Z39" s="1565" t="str">
        <f>IF(Z38=0," ",Z38*$W$11*1000)</f>
        <v xml:space="preserve"> </v>
      </c>
      <c r="AA39" s="1565"/>
      <c r="AB39" s="1569" t="str">
        <f>IF(AB38=0,"",0)</f>
        <v/>
      </c>
      <c r="AC39" s="1570"/>
      <c r="AD39" s="1565">
        <f>SUM(R39:AC39)</f>
        <v>0</v>
      </c>
      <c r="AE39" s="1591"/>
      <c r="AF39" s="1592">
        <f>P39-AD39</f>
        <v>0</v>
      </c>
      <c r="AG39" s="1593"/>
      <c r="AH39" s="1594" t="s">
        <v>690</v>
      </c>
      <c r="AI39" s="1595"/>
      <c r="AN39" s="1603"/>
      <c r="AO39" s="1656"/>
      <c r="AP39" s="1561" t="s">
        <v>783</v>
      </c>
      <c r="AQ39" s="1562"/>
      <c r="AR39" s="1563" t="e">
        <f t="shared" si="5"/>
        <v>#VALUE!</v>
      </c>
      <c r="AS39" s="1564"/>
      <c r="AT39" s="1565" t="e">
        <f t="shared" si="6"/>
        <v>#VALUE!</v>
      </c>
      <c r="AU39" s="1565"/>
      <c r="AV39" s="1566" t="e">
        <f t="shared" si="7"/>
        <v>#VALUE!</v>
      </c>
      <c r="AW39" s="1564"/>
      <c r="AX39" s="1565" t="e">
        <f t="shared" si="8"/>
        <v>#VALUE!</v>
      </c>
      <c r="AY39" s="1565"/>
      <c r="AZ39" s="1565" t="e">
        <f t="shared" si="9"/>
        <v>#VALUE!</v>
      </c>
      <c r="BA39" s="1565"/>
      <c r="BB39" s="1564" t="e">
        <f t="shared" si="10"/>
        <v>#VALUE!</v>
      </c>
      <c r="BC39" s="1566"/>
      <c r="BD39" s="1565" t="e">
        <f>SUM(AR39:BC39)</f>
        <v>#VALUE!</v>
      </c>
      <c r="BE39" s="1593"/>
    </row>
    <row r="40" spans="1:57" ht="21.95" customHeight="1">
      <c r="A40" s="1604"/>
      <c r="B40" s="1609" t="s">
        <v>784</v>
      </c>
      <c r="C40" s="1610"/>
      <c r="D40" s="1607" t="str">
        <f>IF(D38=0," ",D38*$Y$5)</f>
        <v xml:space="preserve"> </v>
      </c>
      <c r="E40" s="1608"/>
      <c r="F40" s="1576" t="str">
        <f>IF(F38=0," ",F38*$Y$5)</f>
        <v xml:space="preserve"> </v>
      </c>
      <c r="G40" s="1578"/>
      <c r="H40" s="1576" t="str">
        <f>IF(H38=0," ",H38*$Y$7)</f>
        <v xml:space="preserve"> </v>
      </c>
      <c r="I40" s="1578"/>
      <c r="J40" s="1576" t="str">
        <f>IF(J38=0," ",J38*$Y$10*1000)</f>
        <v xml:space="preserve"> </v>
      </c>
      <c r="K40" s="1578"/>
      <c r="L40" s="1576" t="str">
        <f>IF(L38=0," ",L38*$Y$11*1000)</f>
        <v xml:space="preserve"> </v>
      </c>
      <c r="M40" s="1578"/>
      <c r="N40" s="1576" t="str">
        <f>IF(N38=0,"",N38*($Y$8+$Y$9))</f>
        <v/>
      </c>
      <c r="O40" s="1578"/>
      <c r="P40" s="1576">
        <f>SUM(D40:O40)</f>
        <v>0</v>
      </c>
      <c r="Q40" s="1577"/>
      <c r="R40" s="1607" t="str">
        <f>IF(R38=0," ",R38*$Y$5)</f>
        <v xml:space="preserve"> </v>
      </c>
      <c r="S40" s="1608"/>
      <c r="T40" s="1576" t="str">
        <f>IF(T38=0," ",T38*$Y$5)</f>
        <v xml:space="preserve"> </v>
      </c>
      <c r="U40" s="1578"/>
      <c r="V40" s="1576" t="str">
        <f>IF(V38=0," ",V38*$Y$7)</f>
        <v xml:space="preserve"> </v>
      </c>
      <c r="W40" s="1578"/>
      <c r="X40" s="1576" t="str">
        <f>IF(X38=0," ",X38*$Y$10*1000)</f>
        <v xml:space="preserve"> </v>
      </c>
      <c r="Y40" s="1578"/>
      <c r="Z40" s="1576" t="str">
        <f>IF(Z38=0," ",Z38*$Y$11*1000)</f>
        <v xml:space="preserve"> </v>
      </c>
      <c r="AA40" s="1578"/>
      <c r="AB40" s="1576" t="str">
        <f>IF(AB38=0,"",AB38*($Y$8+$Y$9))</f>
        <v/>
      </c>
      <c r="AC40" s="1578"/>
      <c r="AD40" s="1576">
        <f>SUM(R40:AC40)</f>
        <v>0</v>
      </c>
      <c r="AE40" s="1577"/>
      <c r="AF40" s="1600">
        <f>P40-AD40</f>
        <v>0</v>
      </c>
      <c r="AG40" s="1601"/>
      <c r="AH40" s="1614"/>
      <c r="AI40" s="1615"/>
      <c r="AN40" s="1604"/>
      <c r="AO40" s="1657"/>
      <c r="AP40" s="1609" t="s">
        <v>784</v>
      </c>
      <c r="AQ40" s="1610"/>
      <c r="AR40" s="1650" t="e">
        <f t="shared" si="5"/>
        <v>#VALUE!</v>
      </c>
      <c r="AS40" s="1651"/>
      <c r="AT40" s="1652" t="e">
        <f t="shared" si="6"/>
        <v>#VALUE!</v>
      </c>
      <c r="AU40" s="1653"/>
      <c r="AV40" s="1652" t="e">
        <f t="shared" si="7"/>
        <v>#VALUE!</v>
      </c>
      <c r="AW40" s="1653"/>
      <c r="AX40" s="1652" t="e">
        <f t="shared" si="8"/>
        <v>#VALUE!</v>
      </c>
      <c r="AY40" s="1653"/>
      <c r="AZ40" s="1652" t="e">
        <f t="shared" si="9"/>
        <v>#VALUE!</v>
      </c>
      <c r="BA40" s="1653"/>
      <c r="BB40" s="1652" t="e">
        <f t="shared" si="10"/>
        <v>#VALUE!</v>
      </c>
      <c r="BC40" s="1653"/>
      <c r="BD40" s="1652" t="e">
        <f>SUM(AR40:BC40)</f>
        <v>#VALUE!</v>
      </c>
      <c r="BE40" s="1654"/>
    </row>
    <row r="41" spans="1:57" ht="21.95" customHeight="1">
      <c r="A41" s="1602">
        <v>5</v>
      </c>
      <c r="B41" s="1605" t="s">
        <v>681</v>
      </c>
      <c r="C41" s="1606"/>
      <c r="D41" s="1581"/>
      <c r="E41" s="1582"/>
      <c r="F41" s="1575"/>
      <c r="G41" s="1575"/>
      <c r="H41" s="1575"/>
      <c r="I41" s="1575"/>
      <c r="J41" s="1575"/>
      <c r="K41" s="1575"/>
      <c r="L41" s="1575"/>
      <c r="M41" s="1575"/>
      <c r="N41" s="1560"/>
      <c r="O41" s="1560"/>
      <c r="P41" s="1579">
        <f>SUM(D41:O41)</f>
        <v>0</v>
      </c>
      <c r="Q41" s="1580"/>
      <c r="R41" s="1581"/>
      <c r="S41" s="1582"/>
      <c r="T41" s="1575"/>
      <c r="U41" s="1575"/>
      <c r="V41" s="1560"/>
      <c r="W41" s="1560"/>
      <c r="X41" s="1583"/>
      <c r="Y41" s="1584"/>
      <c r="Z41" s="1583"/>
      <c r="AA41" s="1584"/>
      <c r="AB41" s="1560"/>
      <c r="AC41" s="1560"/>
      <c r="AD41" s="1579">
        <f>SUM(R41:AC41)</f>
        <v>0</v>
      </c>
      <c r="AE41" s="1580"/>
      <c r="AF41" s="1596">
        <f>P41-AD41</f>
        <v>0</v>
      </c>
      <c r="AG41" s="1597"/>
      <c r="AH41" s="1612" t="s">
        <v>689</v>
      </c>
      <c r="AI41" s="1613"/>
      <c r="AN41" s="1602">
        <v>5</v>
      </c>
      <c r="AO41" s="1655">
        <f>B11</f>
        <v>0</v>
      </c>
      <c r="AP41" s="1605" t="s">
        <v>681</v>
      </c>
      <c r="AQ41" s="1606"/>
      <c r="AR41" s="1618">
        <f t="shared" si="5"/>
        <v>0</v>
      </c>
      <c r="AS41" s="1619"/>
      <c r="AT41" s="1620">
        <f t="shared" si="6"/>
        <v>0</v>
      </c>
      <c r="AU41" s="1620"/>
      <c r="AV41" s="1620">
        <f t="shared" si="7"/>
        <v>0</v>
      </c>
      <c r="AW41" s="1620"/>
      <c r="AX41" s="1620">
        <f t="shared" si="8"/>
        <v>0</v>
      </c>
      <c r="AY41" s="1620"/>
      <c r="AZ41" s="1620">
        <f t="shared" si="9"/>
        <v>0</v>
      </c>
      <c r="BA41" s="1620"/>
      <c r="BB41" s="1579">
        <f t="shared" si="10"/>
        <v>0</v>
      </c>
      <c r="BC41" s="1579"/>
      <c r="BD41" s="1579">
        <f>SUM(AR41:BC41)</f>
        <v>0</v>
      </c>
      <c r="BE41" s="1597"/>
    </row>
    <row r="42" spans="1:57" ht="21.95" customHeight="1">
      <c r="A42" s="1603"/>
      <c r="B42" s="1547" t="s">
        <v>682</v>
      </c>
      <c r="C42" s="1548"/>
      <c r="D42" s="1549"/>
      <c r="E42" s="1550"/>
      <c r="F42" s="1551"/>
      <c r="G42" s="1551"/>
      <c r="H42" s="1551"/>
      <c r="I42" s="1551"/>
      <c r="J42" s="1551"/>
      <c r="K42" s="1551"/>
      <c r="L42" s="1551"/>
      <c r="M42" s="1551"/>
      <c r="N42" s="1567"/>
      <c r="O42" s="1567"/>
      <c r="P42" s="1585" t="s">
        <v>625</v>
      </c>
      <c r="Q42" s="1586"/>
      <c r="R42" s="1549"/>
      <c r="S42" s="1550"/>
      <c r="T42" s="1551"/>
      <c r="U42" s="1551"/>
      <c r="V42" s="1567"/>
      <c r="W42" s="1567"/>
      <c r="X42" s="1550"/>
      <c r="Y42" s="1568"/>
      <c r="Z42" s="1550"/>
      <c r="AA42" s="1568"/>
      <c r="AB42" s="1567"/>
      <c r="AC42" s="1567"/>
      <c r="AD42" s="1585" t="s">
        <v>625</v>
      </c>
      <c r="AE42" s="1586"/>
      <c r="AF42" s="1587" t="s">
        <v>625</v>
      </c>
      <c r="AG42" s="1588"/>
      <c r="AH42" s="1589"/>
      <c r="AI42" s="1590"/>
      <c r="AN42" s="1603"/>
      <c r="AO42" s="1656"/>
      <c r="AP42" s="1547" t="s">
        <v>682</v>
      </c>
      <c r="AQ42" s="1548"/>
      <c r="AR42" s="1563">
        <f t="shared" si="5"/>
        <v>0</v>
      </c>
      <c r="AS42" s="1564"/>
      <c r="AT42" s="1565">
        <f t="shared" si="6"/>
        <v>0</v>
      </c>
      <c r="AU42" s="1565"/>
      <c r="AV42" s="1565">
        <f t="shared" si="7"/>
        <v>0</v>
      </c>
      <c r="AW42" s="1565"/>
      <c r="AX42" s="1565">
        <f t="shared" si="8"/>
        <v>0</v>
      </c>
      <c r="AY42" s="1565"/>
      <c r="AZ42" s="1565">
        <f t="shared" si="9"/>
        <v>0</v>
      </c>
      <c r="BA42" s="1565"/>
      <c r="BB42" s="1625">
        <f t="shared" si="10"/>
        <v>0</v>
      </c>
      <c r="BC42" s="1625"/>
      <c r="BD42" s="1585" t="s">
        <v>563</v>
      </c>
      <c r="BE42" s="1588"/>
    </row>
    <row r="43" spans="1:57" ht="21.95" customHeight="1">
      <c r="A43" s="1603"/>
      <c r="B43" s="1561" t="s">
        <v>783</v>
      </c>
      <c r="C43" s="1562"/>
      <c r="D43" s="1563" t="str">
        <f>IF(D42=0," ",D42*$W$5)</f>
        <v xml:space="preserve"> </v>
      </c>
      <c r="E43" s="1564"/>
      <c r="F43" s="1565" t="str">
        <f>IF(F42=0," ",F42*$W$6)</f>
        <v xml:space="preserve"> </v>
      </c>
      <c r="G43" s="1565"/>
      <c r="H43" s="1566" t="str">
        <f>IF(H42=0," ",H42*$W$7)</f>
        <v xml:space="preserve"> </v>
      </c>
      <c r="I43" s="1564"/>
      <c r="J43" s="1565" t="str">
        <f>IF(J42=0," ",J42*$W$10*1000)</f>
        <v xml:space="preserve"> </v>
      </c>
      <c r="K43" s="1565"/>
      <c r="L43" s="1565" t="str">
        <f>IF(L42=0," ",L42*$W$11*1000)</f>
        <v xml:space="preserve"> </v>
      </c>
      <c r="M43" s="1565"/>
      <c r="N43" s="1569" t="str">
        <f>IF(N42=0,"",0)</f>
        <v/>
      </c>
      <c r="O43" s="1570"/>
      <c r="P43" s="1565">
        <f>SUM(D43:O43)</f>
        <v>0</v>
      </c>
      <c r="Q43" s="1591"/>
      <c r="R43" s="1563" t="str">
        <f>IF(R42=0," ",R42*$W$5)</f>
        <v xml:space="preserve"> </v>
      </c>
      <c r="S43" s="1564"/>
      <c r="T43" s="1565" t="str">
        <f>IF(T42=0," ",T42*$W$6)</f>
        <v xml:space="preserve"> </v>
      </c>
      <c r="U43" s="1565"/>
      <c r="V43" s="1566" t="str">
        <f>IF(V42=0," ",V42*$W$7)</f>
        <v xml:space="preserve"> </v>
      </c>
      <c r="W43" s="1564"/>
      <c r="X43" s="1565" t="str">
        <f>IF(X42=0," ",X42*$W$10*1000)</f>
        <v xml:space="preserve"> </v>
      </c>
      <c r="Y43" s="1565"/>
      <c r="Z43" s="1565" t="str">
        <f>IF(Z42=0," ",Z42*$W$11*1000)</f>
        <v xml:space="preserve"> </v>
      </c>
      <c r="AA43" s="1565"/>
      <c r="AB43" s="1569" t="str">
        <f>IF(AB42=0,"",0)</f>
        <v/>
      </c>
      <c r="AC43" s="1570"/>
      <c r="AD43" s="1565">
        <f>SUM(R43:AC43)</f>
        <v>0</v>
      </c>
      <c r="AE43" s="1591"/>
      <c r="AF43" s="1592">
        <f>P43-AD43</f>
        <v>0</v>
      </c>
      <c r="AG43" s="1593"/>
      <c r="AH43" s="1594" t="s">
        <v>690</v>
      </c>
      <c r="AI43" s="1595"/>
      <c r="AN43" s="1603"/>
      <c r="AO43" s="1656"/>
      <c r="AP43" s="1561" t="s">
        <v>783</v>
      </c>
      <c r="AQ43" s="1562"/>
      <c r="AR43" s="1563" t="e">
        <f t="shared" si="5"/>
        <v>#VALUE!</v>
      </c>
      <c r="AS43" s="1564"/>
      <c r="AT43" s="1565" t="e">
        <f t="shared" si="6"/>
        <v>#VALUE!</v>
      </c>
      <c r="AU43" s="1565"/>
      <c r="AV43" s="1566" t="e">
        <f t="shared" si="7"/>
        <v>#VALUE!</v>
      </c>
      <c r="AW43" s="1564"/>
      <c r="AX43" s="1565" t="e">
        <f t="shared" si="8"/>
        <v>#VALUE!</v>
      </c>
      <c r="AY43" s="1565"/>
      <c r="AZ43" s="1565" t="e">
        <f t="shared" si="9"/>
        <v>#VALUE!</v>
      </c>
      <c r="BA43" s="1565"/>
      <c r="BB43" s="1564" t="e">
        <f t="shared" si="10"/>
        <v>#VALUE!</v>
      </c>
      <c r="BC43" s="1566"/>
      <c r="BD43" s="1565" t="e">
        <f>SUM(AR43:BC43)</f>
        <v>#VALUE!</v>
      </c>
      <c r="BE43" s="1593"/>
    </row>
    <row r="44" spans="1:57" ht="21.95" customHeight="1">
      <c r="A44" s="1604"/>
      <c r="B44" s="1609" t="s">
        <v>784</v>
      </c>
      <c r="C44" s="1610"/>
      <c r="D44" s="1607" t="str">
        <f>IF(D42=0," ",D42*$Y$5)</f>
        <v xml:space="preserve"> </v>
      </c>
      <c r="E44" s="1608"/>
      <c r="F44" s="1576" t="str">
        <f>IF(F42=0," ",F42*$Y$5)</f>
        <v xml:space="preserve"> </v>
      </c>
      <c r="G44" s="1578"/>
      <c r="H44" s="1576" t="str">
        <f>IF(H42=0," ",H42*$Y$7)</f>
        <v xml:space="preserve"> </v>
      </c>
      <c r="I44" s="1578"/>
      <c r="J44" s="1576" t="str">
        <f>IF(J42=0," ",J42*$Y$10*1000)</f>
        <v xml:space="preserve"> </v>
      </c>
      <c r="K44" s="1578"/>
      <c r="L44" s="1576" t="str">
        <f>IF(L42=0," ",L42*$Y$11*1000)</f>
        <v xml:space="preserve"> </v>
      </c>
      <c r="M44" s="1578"/>
      <c r="N44" s="1576" t="str">
        <f>IF(N42=0,"",N42*($Y$8+$Y$9))</f>
        <v/>
      </c>
      <c r="O44" s="1578"/>
      <c r="P44" s="1576">
        <f>SUM(D44:O44)</f>
        <v>0</v>
      </c>
      <c r="Q44" s="1577"/>
      <c r="R44" s="1607" t="str">
        <f>IF(R42=0," ",R42*$Y$5)</f>
        <v xml:space="preserve"> </v>
      </c>
      <c r="S44" s="1608"/>
      <c r="T44" s="1576" t="str">
        <f>IF(T42=0," ",T42*$Y$5)</f>
        <v xml:space="preserve"> </v>
      </c>
      <c r="U44" s="1578"/>
      <c r="V44" s="1576" t="str">
        <f>IF(V42=0," ",V42*$Y$7)</f>
        <v xml:space="preserve"> </v>
      </c>
      <c r="W44" s="1578"/>
      <c r="X44" s="1576" t="str">
        <f>IF(X42=0," ",X42*$Y$10*1000)</f>
        <v xml:space="preserve"> </v>
      </c>
      <c r="Y44" s="1578"/>
      <c r="Z44" s="1576" t="str">
        <f>IF(Z42=0," ",Z42*$Y$11*1000)</f>
        <v xml:space="preserve"> </v>
      </c>
      <c r="AA44" s="1578"/>
      <c r="AB44" s="1576" t="str">
        <f>IF(AB42=0,"",AB42*($Y$8+$Y$9))</f>
        <v/>
      </c>
      <c r="AC44" s="1578"/>
      <c r="AD44" s="1576">
        <f>SUM(R44:AC44)</f>
        <v>0</v>
      </c>
      <c r="AE44" s="1577"/>
      <c r="AF44" s="1600">
        <f>P44-AD44</f>
        <v>0</v>
      </c>
      <c r="AG44" s="1601"/>
      <c r="AH44" s="1614"/>
      <c r="AI44" s="1615"/>
      <c r="AN44" s="1604"/>
      <c r="AO44" s="1657"/>
      <c r="AP44" s="1609" t="s">
        <v>784</v>
      </c>
      <c r="AQ44" s="1610"/>
      <c r="AR44" s="1650" t="e">
        <f t="shared" si="5"/>
        <v>#VALUE!</v>
      </c>
      <c r="AS44" s="1651"/>
      <c r="AT44" s="1652" t="e">
        <f t="shared" si="6"/>
        <v>#VALUE!</v>
      </c>
      <c r="AU44" s="1653"/>
      <c r="AV44" s="1652" t="e">
        <f t="shared" si="7"/>
        <v>#VALUE!</v>
      </c>
      <c r="AW44" s="1653"/>
      <c r="AX44" s="1652" t="e">
        <f t="shared" si="8"/>
        <v>#VALUE!</v>
      </c>
      <c r="AY44" s="1653"/>
      <c r="AZ44" s="1652" t="e">
        <f t="shared" si="9"/>
        <v>#VALUE!</v>
      </c>
      <c r="BA44" s="1653"/>
      <c r="BB44" s="1652" t="e">
        <f t="shared" si="10"/>
        <v>#VALUE!</v>
      </c>
      <c r="BC44" s="1653"/>
      <c r="BD44" s="1652" t="e">
        <f>SUM(AR44:BC44)</f>
        <v>#VALUE!</v>
      </c>
      <c r="BE44" s="1654"/>
    </row>
    <row r="45" spans="1:57" ht="21.95" customHeight="1">
      <c r="A45" s="1602">
        <v>6</v>
      </c>
      <c r="B45" s="1605" t="s">
        <v>681</v>
      </c>
      <c r="C45" s="1606"/>
      <c r="D45" s="1581"/>
      <c r="E45" s="1582"/>
      <c r="F45" s="1575"/>
      <c r="G45" s="1575"/>
      <c r="H45" s="1575"/>
      <c r="I45" s="1575"/>
      <c r="J45" s="1575"/>
      <c r="K45" s="1575"/>
      <c r="L45" s="1575"/>
      <c r="M45" s="1575"/>
      <c r="N45" s="1560"/>
      <c r="O45" s="1560"/>
      <c r="P45" s="1579">
        <f>SUM(D45:O45)</f>
        <v>0</v>
      </c>
      <c r="Q45" s="1580"/>
      <c r="R45" s="1581"/>
      <c r="S45" s="1582"/>
      <c r="T45" s="1575"/>
      <c r="U45" s="1575"/>
      <c r="V45" s="1560"/>
      <c r="W45" s="1560"/>
      <c r="X45" s="1583"/>
      <c r="Y45" s="1584"/>
      <c r="Z45" s="1583"/>
      <c r="AA45" s="1584"/>
      <c r="AB45" s="1560"/>
      <c r="AC45" s="1560"/>
      <c r="AD45" s="1579">
        <f>SUM(R45:AC45)</f>
        <v>0</v>
      </c>
      <c r="AE45" s="1580"/>
      <c r="AF45" s="1596">
        <f>P45-AD45</f>
        <v>0</v>
      </c>
      <c r="AG45" s="1597"/>
      <c r="AH45" s="1612" t="s">
        <v>689</v>
      </c>
      <c r="AI45" s="1613"/>
      <c r="AN45" s="1602">
        <v>6</v>
      </c>
      <c r="AO45" s="1655">
        <f>B12</f>
        <v>0</v>
      </c>
      <c r="AP45" s="1605" t="s">
        <v>681</v>
      </c>
      <c r="AQ45" s="1606"/>
      <c r="AR45" s="1618">
        <f t="shared" si="5"/>
        <v>0</v>
      </c>
      <c r="AS45" s="1619"/>
      <c r="AT45" s="1620">
        <f t="shared" si="6"/>
        <v>0</v>
      </c>
      <c r="AU45" s="1620"/>
      <c r="AV45" s="1620">
        <f t="shared" si="7"/>
        <v>0</v>
      </c>
      <c r="AW45" s="1620"/>
      <c r="AX45" s="1620">
        <f t="shared" si="8"/>
        <v>0</v>
      </c>
      <c r="AY45" s="1620"/>
      <c r="AZ45" s="1620">
        <f t="shared" si="9"/>
        <v>0</v>
      </c>
      <c r="BA45" s="1620"/>
      <c r="BB45" s="1579">
        <f t="shared" si="10"/>
        <v>0</v>
      </c>
      <c r="BC45" s="1579"/>
      <c r="BD45" s="1579">
        <f>SUM(AR45:BC45)</f>
        <v>0</v>
      </c>
      <c r="BE45" s="1597"/>
    </row>
    <row r="46" spans="1:57" ht="21.95" customHeight="1">
      <c r="A46" s="1603"/>
      <c r="B46" s="1547" t="s">
        <v>682</v>
      </c>
      <c r="C46" s="1548"/>
      <c r="D46" s="1549"/>
      <c r="E46" s="1550"/>
      <c r="F46" s="1551"/>
      <c r="G46" s="1551"/>
      <c r="H46" s="1551"/>
      <c r="I46" s="1551"/>
      <c r="J46" s="1551"/>
      <c r="K46" s="1551"/>
      <c r="L46" s="1551"/>
      <c r="M46" s="1551"/>
      <c r="N46" s="1567"/>
      <c r="O46" s="1567"/>
      <c r="P46" s="1585" t="s">
        <v>625</v>
      </c>
      <c r="Q46" s="1586"/>
      <c r="R46" s="1549"/>
      <c r="S46" s="1550"/>
      <c r="T46" s="1551"/>
      <c r="U46" s="1551"/>
      <c r="V46" s="1567"/>
      <c r="W46" s="1567"/>
      <c r="X46" s="1550"/>
      <c r="Y46" s="1568"/>
      <c r="Z46" s="1550"/>
      <c r="AA46" s="1568"/>
      <c r="AB46" s="1567"/>
      <c r="AC46" s="1567"/>
      <c r="AD46" s="1585" t="s">
        <v>625</v>
      </c>
      <c r="AE46" s="1586"/>
      <c r="AF46" s="1587" t="s">
        <v>625</v>
      </c>
      <c r="AG46" s="1588"/>
      <c r="AH46" s="1589"/>
      <c r="AI46" s="1590"/>
      <c r="AN46" s="1603"/>
      <c r="AO46" s="1656"/>
      <c r="AP46" s="1547" t="s">
        <v>682</v>
      </c>
      <c r="AQ46" s="1548"/>
      <c r="AR46" s="1563">
        <f t="shared" si="5"/>
        <v>0</v>
      </c>
      <c r="AS46" s="1564"/>
      <c r="AT46" s="1565">
        <f t="shared" si="6"/>
        <v>0</v>
      </c>
      <c r="AU46" s="1565"/>
      <c r="AV46" s="1565">
        <f t="shared" si="7"/>
        <v>0</v>
      </c>
      <c r="AW46" s="1565"/>
      <c r="AX46" s="1565">
        <f t="shared" si="8"/>
        <v>0</v>
      </c>
      <c r="AY46" s="1565"/>
      <c r="AZ46" s="1565">
        <f t="shared" si="9"/>
        <v>0</v>
      </c>
      <c r="BA46" s="1565"/>
      <c r="BB46" s="1625">
        <f t="shared" si="10"/>
        <v>0</v>
      </c>
      <c r="BC46" s="1625"/>
      <c r="BD46" s="1585" t="s">
        <v>563</v>
      </c>
      <c r="BE46" s="1588"/>
    </row>
    <row r="47" spans="1:57" ht="21.95" customHeight="1">
      <c r="A47" s="1603"/>
      <c r="B47" s="1561" t="s">
        <v>783</v>
      </c>
      <c r="C47" s="1562"/>
      <c r="D47" s="1563" t="str">
        <f>IF(D46=0," ",D46*$W$5)</f>
        <v xml:space="preserve"> </v>
      </c>
      <c r="E47" s="1564"/>
      <c r="F47" s="1565" t="str">
        <f>IF(F46=0," ",F46*$W$6)</f>
        <v xml:space="preserve"> </v>
      </c>
      <c r="G47" s="1565"/>
      <c r="H47" s="1566" t="str">
        <f>IF(H46=0," ",H46*$W$7)</f>
        <v xml:space="preserve"> </v>
      </c>
      <c r="I47" s="1564"/>
      <c r="J47" s="1565" t="str">
        <f>IF(J46=0," ",J46*$W$10*1000)</f>
        <v xml:space="preserve"> </v>
      </c>
      <c r="K47" s="1565"/>
      <c r="L47" s="1565" t="str">
        <f>IF(L46=0," ",L46*$W$11*1000)</f>
        <v xml:space="preserve"> </v>
      </c>
      <c r="M47" s="1565"/>
      <c r="N47" s="1569" t="str">
        <f>IF(N46=0,"",0)</f>
        <v/>
      </c>
      <c r="O47" s="1570"/>
      <c r="P47" s="1565">
        <f>SUM(D47:O47)</f>
        <v>0</v>
      </c>
      <c r="Q47" s="1591"/>
      <c r="R47" s="1563" t="str">
        <f>IF(R46=0," ",R46*$W$5)</f>
        <v xml:space="preserve"> </v>
      </c>
      <c r="S47" s="1564"/>
      <c r="T47" s="1565" t="str">
        <f>IF(T46=0," ",T46*$W$6)</f>
        <v xml:space="preserve"> </v>
      </c>
      <c r="U47" s="1565"/>
      <c r="V47" s="1566" t="str">
        <f>IF(V46=0," ",V46*$W$7)</f>
        <v xml:space="preserve"> </v>
      </c>
      <c r="W47" s="1564"/>
      <c r="X47" s="1565" t="str">
        <f>IF(X46=0," ",X46*$W$10*1000)</f>
        <v xml:space="preserve"> </v>
      </c>
      <c r="Y47" s="1565"/>
      <c r="Z47" s="1565" t="str">
        <f>IF(Z46=0," ",Z46*$W$11*1000)</f>
        <v xml:space="preserve"> </v>
      </c>
      <c r="AA47" s="1565"/>
      <c r="AB47" s="1569" t="str">
        <f>IF(AB46=0,"",0)</f>
        <v/>
      </c>
      <c r="AC47" s="1570"/>
      <c r="AD47" s="1565">
        <f>SUM(R47:AC47)</f>
        <v>0</v>
      </c>
      <c r="AE47" s="1591"/>
      <c r="AF47" s="1592">
        <f>P47-AD47</f>
        <v>0</v>
      </c>
      <c r="AG47" s="1593"/>
      <c r="AH47" s="1594" t="s">
        <v>690</v>
      </c>
      <c r="AI47" s="1595"/>
      <c r="AN47" s="1603"/>
      <c r="AO47" s="1656"/>
      <c r="AP47" s="1561" t="s">
        <v>783</v>
      </c>
      <c r="AQ47" s="1562"/>
      <c r="AR47" s="1563" t="e">
        <f t="shared" si="5"/>
        <v>#VALUE!</v>
      </c>
      <c r="AS47" s="1564"/>
      <c r="AT47" s="1565" t="e">
        <f t="shared" si="6"/>
        <v>#VALUE!</v>
      </c>
      <c r="AU47" s="1565"/>
      <c r="AV47" s="1566" t="e">
        <f t="shared" si="7"/>
        <v>#VALUE!</v>
      </c>
      <c r="AW47" s="1564"/>
      <c r="AX47" s="1565" t="e">
        <f t="shared" si="8"/>
        <v>#VALUE!</v>
      </c>
      <c r="AY47" s="1565"/>
      <c r="AZ47" s="1565" t="e">
        <f t="shared" si="9"/>
        <v>#VALUE!</v>
      </c>
      <c r="BA47" s="1565"/>
      <c r="BB47" s="1564" t="e">
        <f t="shared" si="10"/>
        <v>#VALUE!</v>
      </c>
      <c r="BC47" s="1566"/>
      <c r="BD47" s="1565" t="e">
        <f>SUM(AR47:BC47)</f>
        <v>#VALUE!</v>
      </c>
      <c r="BE47" s="1593"/>
    </row>
    <row r="48" spans="1:57" ht="21.95" customHeight="1">
      <c r="A48" s="1604"/>
      <c r="B48" s="1609" t="s">
        <v>784</v>
      </c>
      <c r="C48" s="1610"/>
      <c r="D48" s="1607" t="str">
        <f>IF(D46=0," ",D46*$Y$5)</f>
        <v xml:space="preserve"> </v>
      </c>
      <c r="E48" s="1608"/>
      <c r="F48" s="1576" t="str">
        <f>IF(F46=0," ",F46*$Y$5)</f>
        <v xml:space="preserve"> </v>
      </c>
      <c r="G48" s="1578"/>
      <c r="H48" s="1576" t="str">
        <f>IF(H46=0," ",H46*$Y$7)</f>
        <v xml:space="preserve"> </v>
      </c>
      <c r="I48" s="1578"/>
      <c r="J48" s="1576" t="str">
        <f>IF(J46=0," ",J46*$Y$10*1000)</f>
        <v xml:space="preserve"> </v>
      </c>
      <c r="K48" s="1578"/>
      <c r="L48" s="1576" t="str">
        <f>IF(L46=0," ",L46*$Y$11*1000)</f>
        <v xml:space="preserve"> </v>
      </c>
      <c r="M48" s="1578"/>
      <c r="N48" s="1576" t="str">
        <f>IF(N46=0,"",N46*($Y$8+$Y$9))</f>
        <v/>
      </c>
      <c r="O48" s="1578"/>
      <c r="P48" s="1576">
        <f>SUM(D48:O48)</f>
        <v>0</v>
      </c>
      <c r="Q48" s="1577"/>
      <c r="R48" s="1607" t="str">
        <f>IF(R46=0," ",R46*$Y$5)</f>
        <v xml:space="preserve"> </v>
      </c>
      <c r="S48" s="1608"/>
      <c r="T48" s="1576" t="str">
        <f>IF(T46=0," ",T46*$Y$5)</f>
        <v xml:space="preserve"> </v>
      </c>
      <c r="U48" s="1578"/>
      <c r="V48" s="1576" t="str">
        <f>IF(V46=0," ",V46*$Y$7)</f>
        <v xml:space="preserve"> </v>
      </c>
      <c r="W48" s="1578"/>
      <c r="X48" s="1576" t="str">
        <f>IF(X46=0," ",X46*$Y$10*1000)</f>
        <v xml:space="preserve"> </v>
      </c>
      <c r="Y48" s="1578"/>
      <c r="Z48" s="1576" t="str">
        <f>IF(Z46=0," ",Z46*$Y$11*1000)</f>
        <v xml:space="preserve"> </v>
      </c>
      <c r="AA48" s="1578"/>
      <c r="AB48" s="1576" t="str">
        <f>IF(AB46=0,"",AB46*($Y$8+$Y$9))</f>
        <v/>
      </c>
      <c r="AC48" s="1578"/>
      <c r="AD48" s="1576">
        <f>SUM(R48:AC48)</f>
        <v>0</v>
      </c>
      <c r="AE48" s="1577"/>
      <c r="AF48" s="1600">
        <f>P48-AD48</f>
        <v>0</v>
      </c>
      <c r="AG48" s="1601"/>
      <c r="AH48" s="1614"/>
      <c r="AI48" s="1615"/>
      <c r="AN48" s="1604"/>
      <c r="AO48" s="1657"/>
      <c r="AP48" s="1609" t="s">
        <v>784</v>
      </c>
      <c r="AQ48" s="1610"/>
      <c r="AR48" s="1650" t="e">
        <f t="shared" si="5"/>
        <v>#VALUE!</v>
      </c>
      <c r="AS48" s="1651"/>
      <c r="AT48" s="1652" t="e">
        <f t="shared" si="6"/>
        <v>#VALUE!</v>
      </c>
      <c r="AU48" s="1653"/>
      <c r="AV48" s="1652" t="e">
        <f t="shared" si="7"/>
        <v>#VALUE!</v>
      </c>
      <c r="AW48" s="1653"/>
      <c r="AX48" s="1652" t="e">
        <f t="shared" si="8"/>
        <v>#VALUE!</v>
      </c>
      <c r="AY48" s="1653"/>
      <c r="AZ48" s="1652" t="e">
        <f t="shared" si="9"/>
        <v>#VALUE!</v>
      </c>
      <c r="BA48" s="1653"/>
      <c r="BB48" s="1652" t="e">
        <f t="shared" si="10"/>
        <v>#VALUE!</v>
      </c>
      <c r="BC48" s="1653"/>
      <c r="BD48" s="1652" t="e">
        <f>SUM(AR48:BC48)</f>
        <v>#VALUE!</v>
      </c>
      <c r="BE48" s="1654"/>
    </row>
    <row r="49" spans="1:57" ht="21.95" customHeight="1">
      <c r="A49" s="1602">
        <v>7</v>
      </c>
      <c r="B49" s="1605" t="s">
        <v>681</v>
      </c>
      <c r="C49" s="1606"/>
      <c r="D49" s="1581"/>
      <c r="E49" s="1582"/>
      <c r="F49" s="1575"/>
      <c r="G49" s="1575"/>
      <c r="H49" s="1575"/>
      <c r="I49" s="1575"/>
      <c r="J49" s="1575"/>
      <c r="K49" s="1575"/>
      <c r="L49" s="1575"/>
      <c r="M49" s="1575"/>
      <c r="N49" s="1560"/>
      <c r="O49" s="1560"/>
      <c r="P49" s="1579">
        <f>SUM(D49:O49)</f>
        <v>0</v>
      </c>
      <c r="Q49" s="1580"/>
      <c r="R49" s="1581"/>
      <c r="S49" s="1582"/>
      <c r="T49" s="1575"/>
      <c r="U49" s="1575"/>
      <c r="V49" s="1560"/>
      <c r="W49" s="1560"/>
      <c r="X49" s="1583"/>
      <c r="Y49" s="1584"/>
      <c r="Z49" s="1583"/>
      <c r="AA49" s="1584"/>
      <c r="AB49" s="1560"/>
      <c r="AC49" s="1560"/>
      <c r="AD49" s="1579">
        <f>SUM(R49:AC49)</f>
        <v>0</v>
      </c>
      <c r="AE49" s="1580"/>
      <c r="AF49" s="1596">
        <f>P49-AD49</f>
        <v>0</v>
      </c>
      <c r="AG49" s="1597"/>
      <c r="AH49" s="1612" t="s">
        <v>689</v>
      </c>
      <c r="AI49" s="1613"/>
      <c r="AN49" s="1602">
        <v>7</v>
      </c>
      <c r="AO49" s="1655">
        <f>B13</f>
        <v>0</v>
      </c>
      <c r="AP49" s="1605" t="s">
        <v>681</v>
      </c>
      <c r="AQ49" s="1606"/>
      <c r="AR49" s="1618">
        <f t="shared" si="5"/>
        <v>0</v>
      </c>
      <c r="AS49" s="1619"/>
      <c r="AT49" s="1620">
        <f t="shared" si="6"/>
        <v>0</v>
      </c>
      <c r="AU49" s="1620"/>
      <c r="AV49" s="1620">
        <f t="shared" si="7"/>
        <v>0</v>
      </c>
      <c r="AW49" s="1620"/>
      <c r="AX49" s="1620">
        <f t="shared" si="8"/>
        <v>0</v>
      </c>
      <c r="AY49" s="1620"/>
      <c r="AZ49" s="1620">
        <f t="shared" si="9"/>
        <v>0</v>
      </c>
      <c r="BA49" s="1620"/>
      <c r="BB49" s="1579">
        <f t="shared" si="10"/>
        <v>0</v>
      </c>
      <c r="BC49" s="1579"/>
      <c r="BD49" s="1579">
        <f>SUM(AR49:BC49)</f>
        <v>0</v>
      </c>
      <c r="BE49" s="1597"/>
    </row>
    <row r="50" spans="1:57" ht="21.95" customHeight="1">
      <c r="A50" s="1603"/>
      <c r="B50" s="1547" t="s">
        <v>682</v>
      </c>
      <c r="C50" s="1548"/>
      <c r="D50" s="1549"/>
      <c r="E50" s="1550"/>
      <c r="F50" s="1551"/>
      <c r="G50" s="1551"/>
      <c r="H50" s="1551"/>
      <c r="I50" s="1551"/>
      <c r="J50" s="1551"/>
      <c r="K50" s="1551"/>
      <c r="L50" s="1551"/>
      <c r="M50" s="1551"/>
      <c r="N50" s="1567"/>
      <c r="O50" s="1567"/>
      <c r="P50" s="1585" t="s">
        <v>625</v>
      </c>
      <c r="Q50" s="1586"/>
      <c r="R50" s="1549"/>
      <c r="S50" s="1550"/>
      <c r="T50" s="1551"/>
      <c r="U50" s="1551"/>
      <c r="V50" s="1567"/>
      <c r="W50" s="1567"/>
      <c r="X50" s="1550"/>
      <c r="Y50" s="1568"/>
      <c r="Z50" s="1550"/>
      <c r="AA50" s="1568"/>
      <c r="AB50" s="1567"/>
      <c r="AC50" s="1567"/>
      <c r="AD50" s="1585" t="s">
        <v>625</v>
      </c>
      <c r="AE50" s="1586"/>
      <c r="AF50" s="1587" t="s">
        <v>625</v>
      </c>
      <c r="AG50" s="1588"/>
      <c r="AH50" s="1589"/>
      <c r="AI50" s="1590"/>
      <c r="AN50" s="1603"/>
      <c r="AO50" s="1656"/>
      <c r="AP50" s="1547" t="s">
        <v>682</v>
      </c>
      <c r="AQ50" s="1548"/>
      <c r="AR50" s="1563">
        <f t="shared" si="5"/>
        <v>0</v>
      </c>
      <c r="AS50" s="1564"/>
      <c r="AT50" s="1565">
        <f t="shared" si="6"/>
        <v>0</v>
      </c>
      <c r="AU50" s="1565"/>
      <c r="AV50" s="1565">
        <f t="shared" si="7"/>
        <v>0</v>
      </c>
      <c r="AW50" s="1565"/>
      <c r="AX50" s="1565">
        <f t="shared" si="8"/>
        <v>0</v>
      </c>
      <c r="AY50" s="1565"/>
      <c r="AZ50" s="1565">
        <f t="shared" si="9"/>
        <v>0</v>
      </c>
      <c r="BA50" s="1565"/>
      <c r="BB50" s="1625">
        <f t="shared" si="10"/>
        <v>0</v>
      </c>
      <c r="BC50" s="1625"/>
      <c r="BD50" s="1585" t="s">
        <v>563</v>
      </c>
      <c r="BE50" s="1588"/>
    </row>
    <row r="51" spans="1:57" ht="21.95" customHeight="1">
      <c r="A51" s="1603"/>
      <c r="B51" s="1561" t="s">
        <v>783</v>
      </c>
      <c r="C51" s="1562"/>
      <c r="D51" s="1563" t="str">
        <f>IF(D50=0," ",D50*$W$5)</f>
        <v xml:space="preserve"> </v>
      </c>
      <c r="E51" s="1564"/>
      <c r="F51" s="1565" t="str">
        <f>IF(F50=0," ",F50*$W$6)</f>
        <v xml:space="preserve"> </v>
      </c>
      <c r="G51" s="1565"/>
      <c r="H51" s="1566" t="str">
        <f>IF(H50=0," ",H50*$W$7)</f>
        <v xml:space="preserve"> </v>
      </c>
      <c r="I51" s="1564"/>
      <c r="J51" s="1565" t="str">
        <f>IF(J50=0," ",J50*$W$10*1000)</f>
        <v xml:space="preserve"> </v>
      </c>
      <c r="K51" s="1565"/>
      <c r="L51" s="1565" t="str">
        <f>IF(L50=0," ",L50*$W$11*1000)</f>
        <v xml:space="preserve"> </v>
      </c>
      <c r="M51" s="1565"/>
      <c r="N51" s="1569" t="str">
        <f>IF(N50=0,"",0)</f>
        <v/>
      </c>
      <c r="O51" s="1570"/>
      <c r="P51" s="1565">
        <f>SUM(D51:O51)</f>
        <v>0</v>
      </c>
      <c r="Q51" s="1591"/>
      <c r="R51" s="1563" t="str">
        <f>IF(R50=0," ",R50*$W$5)</f>
        <v xml:space="preserve"> </v>
      </c>
      <c r="S51" s="1564"/>
      <c r="T51" s="1565" t="str">
        <f>IF(T50=0," ",T50*$W$6)</f>
        <v xml:space="preserve"> </v>
      </c>
      <c r="U51" s="1565"/>
      <c r="V51" s="1566" t="str">
        <f>IF(V50=0," ",V50*$W$7)</f>
        <v xml:space="preserve"> </v>
      </c>
      <c r="W51" s="1564"/>
      <c r="X51" s="1565" t="str">
        <f>IF(X50=0," ",X50*$W$10*1000)</f>
        <v xml:space="preserve"> </v>
      </c>
      <c r="Y51" s="1565"/>
      <c r="Z51" s="1565" t="str">
        <f>IF(Z50=0," ",Z50*$W$11*1000)</f>
        <v xml:space="preserve"> </v>
      </c>
      <c r="AA51" s="1565"/>
      <c r="AB51" s="1569" t="str">
        <f>IF(AB50=0,"",0)</f>
        <v/>
      </c>
      <c r="AC51" s="1570"/>
      <c r="AD51" s="1565">
        <f>SUM(R51:AC51)</f>
        <v>0</v>
      </c>
      <c r="AE51" s="1591"/>
      <c r="AF51" s="1592">
        <f>P51-AD51</f>
        <v>0</v>
      </c>
      <c r="AG51" s="1593"/>
      <c r="AH51" s="1594" t="s">
        <v>690</v>
      </c>
      <c r="AI51" s="1595"/>
      <c r="AN51" s="1603"/>
      <c r="AO51" s="1656"/>
      <c r="AP51" s="1561" t="s">
        <v>783</v>
      </c>
      <c r="AQ51" s="1562"/>
      <c r="AR51" s="1563" t="e">
        <f t="shared" si="5"/>
        <v>#VALUE!</v>
      </c>
      <c r="AS51" s="1564"/>
      <c r="AT51" s="1565" t="e">
        <f t="shared" si="6"/>
        <v>#VALUE!</v>
      </c>
      <c r="AU51" s="1565"/>
      <c r="AV51" s="1566" t="e">
        <f t="shared" si="7"/>
        <v>#VALUE!</v>
      </c>
      <c r="AW51" s="1564"/>
      <c r="AX51" s="1565" t="e">
        <f t="shared" si="8"/>
        <v>#VALUE!</v>
      </c>
      <c r="AY51" s="1565"/>
      <c r="AZ51" s="1565" t="e">
        <f t="shared" si="9"/>
        <v>#VALUE!</v>
      </c>
      <c r="BA51" s="1565"/>
      <c r="BB51" s="1564" t="e">
        <f t="shared" si="10"/>
        <v>#VALUE!</v>
      </c>
      <c r="BC51" s="1566"/>
      <c r="BD51" s="1565" t="e">
        <f>SUM(AR51:BC51)</f>
        <v>#VALUE!</v>
      </c>
      <c r="BE51" s="1593"/>
    </row>
    <row r="52" spans="1:57" ht="21.95" customHeight="1">
      <c r="A52" s="1604"/>
      <c r="B52" s="1609" t="s">
        <v>784</v>
      </c>
      <c r="C52" s="1610"/>
      <c r="D52" s="1607" t="str">
        <f>IF(D50=0," ",D50*$Y$5)</f>
        <v xml:space="preserve"> </v>
      </c>
      <c r="E52" s="1608"/>
      <c r="F52" s="1576" t="str">
        <f>IF(F50=0," ",F50*$Y$5)</f>
        <v xml:space="preserve"> </v>
      </c>
      <c r="G52" s="1578"/>
      <c r="H52" s="1576" t="str">
        <f>IF(H50=0," ",H50*$Y$7)</f>
        <v xml:space="preserve"> </v>
      </c>
      <c r="I52" s="1578"/>
      <c r="J52" s="1576" t="str">
        <f>IF(J50=0," ",J50*$Y$10*1000)</f>
        <v xml:space="preserve"> </v>
      </c>
      <c r="K52" s="1578"/>
      <c r="L52" s="1576" t="str">
        <f>IF(L50=0," ",L50*$Y$11*1000)</f>
        <v xml:space="preserve"> </v>
      </c>
      <c r="M52" s="1578"/>
      <c r="N52" s="1576" t="str">
        <f>IF(N50=0,"",N50*($Y$8+$Y$9))</f>
        <v/>
      </c>
      <c r="O52" s="1578"/>
      <c r="P52" s="1576">
        <f>SUM(D52:O52)</f>
        <v>0</v>
      </c>
      <c r="Q52" s="1577"/>
      <c r="R52" s="1607" t="str">
        <f>IF(R50=0," ",R50*$Y$5)</f>
        <v xml:space="preserve"> </v>
      </c>
      <c r="S52" s="1608"/>
      <c r="T52" s="1576" t="str">
        <f>IF(T50=0," ",T50*$Y$5)</f>
        <v xml:space="preserve"> </v>
      </c>
      <c r="U52" s="1578"/>
      <c r="V52" s="1576" t="str">
        <f>IF(V50=0," ",V50*$Y$7)</f>
        <v xml:space="preserve"> </v>
      </c>
      <c r="W52" s="1578"/>
      <c r="X52" s="1576" t="str">
        <f>IF(X50=0," ",X50*$Y$10*1000)</f>
        <v xml:space="preserve"> </v>
      </c>
      <c r="Y52" s="1578"/>
      <c r="Z52" s="1576" t="str">
        <f>IF(Z50=0," ",Z50*$Y$11*1000)</f>
        <v xml:space="preserve"> </v>
      </c>
      <c r="AA52" s="1578"/>
      <c r="AB52" s="1576" t="str">
        <f>IF(AB50=0,"",AB50*($Y$8+$Y$9))</f>
        <v/>
      </c>
      <c r="AC52" s="1578"/>
      <c r="AD52" s="1576">
        <f>SUM(R52:AC52)</f>
        <v>0</v>
      </c>
      <c r="AE52" s="1577"/>
      <c r="AF52" s="1600">
        <f>P52-AD52</f>
        <v>0</v>
      </c>
      <c r="AG52" s="1601"/>
      <c r="AH52" s="1614"/>
      <c r="AI52" s="1615"/>
      <c r="AN52" s="1604"/>
      <c r="AO52" s="1657"/>
      <c r="AP52" s="1609" t="s">
        <v>784</v>
      </c>
      <c r="AQ52" s="1610"/>
      <c r="AR52" s="1650" t="e">
        <f t="shared" si="5"/>
        <v>#VALUE!</v>
      </c>
      <c r="AS52" s="1651"/>
      <c r="AT52" s="1652" t="e">
        <f t="shared" si="6"/>
        <v>#VALUE!</v>
      </c>
      <c r="AU52" s="1653"/>
      <c r="AV52" s="1652" t="e">
        <f t="shared" si="7"/>
        <v>#VALUE!</v>
      </c>
      <c r="AW52" s="1653"/>
      <c r="AX52" s="1652" t="e">
        <f t="shared" si="8"/>
        <v>#VALUE!</v>
      </c>
      <c r="AY52" s="1653"/>
      <c r="AZ52" s="1652" t="e">
        <f t="shared" si="9"/>
        <v>#VALUE!</v>
      </c>
      <c r="BA52" s="1653"/>
      <c r="BB52" s="1652" t="e">
        <f t="shared" si="10"/>
        <v>#VALUE!</v>
      </c>
      <c r="BC52" s="1653"/>
      <c r="BD52" s="1652" t="e">
        <f>SUM(AR52:BC52)</f>
        <v>#VALUE!</v>
      </c>
      <c r="BE52" s="1654"/>
    </row>
    <row r="53" spans="1:57" ht="21.95" customHeight="1">
      <c r="A53" s="1602">
        <v>8</v>
      </c>
      <c r="B53" s="1605" t="s">
        <v>681</v>
      </c>
      <c r="C53" s="1606"/>
      <c r="D53" s="1581"/>
      <c r="E53" s="1582"/>
      <c r="F53" s="1575"/>
      <c r="G53" s="1575"/>
      <c r="H53" s="1575"/>
      <c r="I53" s="1575"/>
      <c r="J53" s="1575"/>
      <c r="K53" s="1575"/>
      <c r="L53" s="1575"/>
      <c r="M53" s="1575"/>
      <c r="N53" s="1560"/>
      <c r="O53" s="1560"/>
      <c r="P53" s="1579">
        <f>SUM(D53:O53)</f>
        <v>0</v>
      </c>
      <c r="Q53" s="1580"/>
      <c r="R53" s="1581"/>
      <c r="S53" s="1582"/>
      <c r="T53" s="1575"/>
      <c r="U53" s="1575"/>
      <c r="V53" s="1560"/>
      <c r="W53" s="1560"/>
      <c r="X53" s="1583"/>
      <c r="Y53" s="1584"/>
      <c r="Z53" s="1583"/>
      <c r="AA53" s="1584"/>
      <c r="AB53" s="1560"/>
      <c r="AC53" s="1560"/>
      <c r="AD53" s="1579">
        <f>SUM(R53:AC53)</f>
        <v>0</v>
      </c>
      <c r="AE53" s="1580"/>
      <c r="AF53" s="1596">
        <f>P53-AD53</f>
        <v>0</v>
      </c>
      <c r="AG53" s="1597"/>
      <c r="AH53" s="1612" t="s">
        <v>689</v>
      </c>
      <c r="AI53" s="1613"/>
      <c r="AN53" s="1602">
        <v>8</v>
      </c>
      <c r="AO53" s="1655">
        <f>B14</f>
        <v>0</v>
      </c>
      <c r="AP53" s="1605" t="s">
        <v>681</v>
      </c>
      <c r="AQ53" s="1606"/>
      <c r="AR53" s="1618">
        <f t="shared" si="5"/>
        <v>0</v>
      </c>
      <c r="AS53" s="1619"/>
      <c r="AT53" s="1620">
        <f t="shared" si="6"/>
        <v>0</v>
      </c>
      <c r="AU53" s="1620"/>
      <c r="AV53" s="1620">
        <f t="shared" si="7"/>
        <v>0</v>
      </c>
      <c r="AW53" s="1620"/>
      <c r="AX53" s="1620">
        <f t="shared" si="8"/>
        <v>0</v>
      </c>
      <c r="AY53" s="1620"/>
      <c r="AZ53" s="1620">
        <f t="shared" si="9"/>
        <v>0</v>
      </c>
      <c r="BA53" s="1620"/>
      <c r="BB53" s="1579">
        <f t="shared" si="10"/>
        <v>0</v>
      </c>
      <c r="BC53" s="1579"/>
      <c r="BD53" s="1579">
        <f>SUM(AR53:BC53)</f>
        <v>0</v>
      </c>
      <c r="BE53" s="1597"/>
    </row>
    <row r="54" spans="1:57" ht="21.95" customHeight="1">
      <c r="A54" s="1603"/>
      <c r="B54" s="1547" t="s">
        <v>682</v>
      </c>
      <c r="C54" s="1548"/>
      <c r="D54" s="1549"/>
      <c r="E54" s="1550"/>
      <c r="F54" s="1551"/>
      <c r="G54" s="1551"/>
      <c r="H54" s="1551"/>
      <c r="I54" s="1551"/>
      <c r="J54" s="1551"/>
      <c r="K54" s="1551"/>
      <c r="L54" s="1551"/>
      <c r="M54" s="1551"/>
      <c r="N54" s="1567"/>
      <c r="O54" s="1567"/>
      <c r="P54" s="1585" t="s">
        <v>625</v>
      </c>
      <c r="Q54" s="1586"/>
      <c r="R54" s="1549"/>
      <c r="S54" s="1550"/>
      <c r="T54" s="1551"/>
      <c r="U54" s="1551"/>
      <c r="V54" s="1567"/>
      <c r="W54" s="1567"/>
      <c r="X54" s="1550"/>
      <c r="Y54" s="1568"/>
      <c r="Z54" s="1550"/>
      <c r="AA54" s="1568"/>
      <c r="AB54" s="1567"/>
      <c r="AC54" s="1567"/>
      <c r="AD54" s="1585" t="s">
        <v>625</v>
      </c>
      <c r="AE54" s="1586"/>
      <c r="AF54" s="1587" t="s">
        <v>625</v>
      </c>
      <c r="AG54" s="1588"/>
      <c r="AH54" s="1589"/>
      <c r="AI54" s="1590"/>
      <c r="AN54" s="1603"/>
      <c r="AO54" s="1656"/>
      <c r="AP54" s="1547" t="s">
        <v>682</v>
      </c>
      <c r="AQ54" s="1548"/>
      <c r="AR54" s="1563">
        <f t="shared" si="5"/>
        <v>0</v>
      </c>
      <c r="AS54" s="1564"/>
      <c r="AT54" s="1565">
        <f t="shared" si="6"/>
        <v>0</v>
      </c>
      <c r="AU54" s="1565"/>
      <c r="AV54" s="1565">
        <f t="shared" si="7"/>
        <v>0</v>
      </c>
      <c r="AW54" s="1565"/>
      <c r="AX54" s="1565">
        <f t="shared" si="8"/>
        <v>0</v>
      </c>
      <c r="AY54" s="1565"/>
      <c r="AZ54" s="1565">
        <f t="shared" si="9"/>
        <v>0</v>
      </c>
      <c r="BA54" s="1565"/>
      <c r="BB54" s="1625">
        <f t="shared" si="10"/>
        <v>0</v>
      </c>
      <c r="BC54" s="1625"/>
      <c r="BD54" s="1585" t="s">
        <v>563</v>
      </c>
      <c r="BE54" s="1588"/>
    </row>
    <row r="55" spans="1:57" ht="21.95" customHeight="1">
      <c r="A55" s="1603"/>
      <c r="B55" s="1561" t="s">
        <v>785</v>
      </c>
      <c r="C55" s="1562"/>
      <c r="D55" s="1563" t="str">
        <f>IF(D54=0," ",D54*$W$5)</f>
        <v xml:space="preserve"> </v>
      </c>
      <c r="E55" s="1564"/>
      <c r="F55" s="1565" t="str">
        <f>IF(F54=0," ",F54*$W$6)</f>
        <v xml:space="preserve"> </v>
      </c>
      <c r="G55" s="1565"/>
      <c r="H55" s="1566" t="str">
        <f>IF(H54=0," ",H54*$W$7)</f>
        <v xml:space="preserve"> </v>
      </c>
      <c r="I55" s="1564"/>
      <c r="J55" s="1565" t="str">
        <f>IF(J54=0," ",J54*$W$10*1000)</f>
        <v xml:space="preserve"> </v>
      </c>
      <c r="K55" s="1565"/>
      <c r="L55" s="1565" t="str">
        <f>IF(L54=0," ",L54*$W$11*1000)</f>
        <v xml:space="preserve"> </v>
      </c>
      <c r="M55" s="1565"/>
      <c r="N55" s="1569" t="str">
        <f>IF(N54=0,"",0)</f>
        <v/>
      </c>
      <c r="O55" s="1570"/>
      <c r="P55" s="1565">
        <f>SUM(D55:O55)</f>
        <v>0</v>
      </c>
      <c r="Q55" s="1591"/>
      <c r="R55" s="1563" t="str">
        <f>IF(R54=0," ",R54*$W$5)</f>
        <v xml:space="preserve"> </v>
      </c>
      <c r="S55" s="1564"/>
      <c r="T55" s="1565" t="str">
        <f>IF(T54=0," ",T54*$W$6)</f>
        <v xml:space="preserve"> </v>
      </c>
      <c r="U55" s="1565"/>
      <c r="V55" s="1566" t="str">
        <f>IF(V54=0," ",V54*$W$7)</f>
        <v xml:space="preserve"> </v>
      </c>
      <c r="W55" s="1564"/>
      <c r="X55" s="1565" t="str">
        <f>IF(X54=0," ",X54*$W$10*1000)</f>
        <v xml:space="preserve"> </v>
      </c>
      <c r="Y55" s="1565"/>
      <c r="Z55" s="1565" t="str">
        <f>IF(Z54=0," ",Z54*$W$11*1000)</f>
        <v xml:space="preserve"> </v>
      </c>
      <c r="AA55" s="1565"/>
      <c r="AB55" s="1569" t="str">
        <f>IF(AB54=0,"",0)</f>
        <v/>
      </c>
      <c r="AC55" s="1570"/>
      <c r="AD55" s="1565">
        <f>SUM(R55:AC55)</f>
        <v>0</v>
      </c>
      <c r="AE55" s="1591"/>
      <c r="AF55" s="1592">
        <f>P55-AD55</f>
        <v>0</v>
      </c>
      <c r="AG55" s="1593"/>
      <c r="AH55" s="1594" t="s">
        <v>690</v>
      </c>
      <c r="AI55" s="1595"/>
      <c r="AN55" s="1603"/>
      <c r="AO55" s="1656"/>
      <c r="AP55" s="1561" t="s">
        <v>783</v>
      </c>
      <c r="AQ55" s="1562"/>
      <c r="AR55" s="1563" t="e">
        <f t="shared" si="5"/>
        <v>#VALUE!</v>
      </c>
      <c r="AS55" s="1564"/>
      <c r="AT55" s="1565" t="e">
        <f t="shared" si="6"/>
        <v>#VALUE!</v>
      </c>
      <c r="AU55" s="1565"/>
      <c r="AV55" s="1566" t="e">
        <f t="shared" si="7"/>
        <v>#VALUE!</v>
      </c>
      <c r="AW55" s="1564"/>
      <c r="AX55" s="1565" t="e">
        <f t="shared" si="8"/>
        <v>#VALUE!</v>
      </c>
      <c r="AY55" s="1565"/>
      <c r="AZ55" s="1565" t="e">
        <f t="shared" si="9"/>
        <v>#VALUE!</v>
      </c>
      <c r="BA55" s="1565"/>
      <c r="BB55" s="1564" t="e">
        <f t="shared" si="10"/>
        <v>#VALUE!</v>
      </c>
      <c r="BC55" s="1566"/>
      <c r="BD55" s="1565" t="e">
        <f>SUM(AR55:BC55)</f>
        <v>#VALUE!</v>
      </c>
      <c r="BE55" s="1593"/>
    </row>
    <row r="56" spans="1:57" ht="21.95" customHeight="1">
      <c r="A56" s="1604"/>
      <c r="B56" s="1609" t="s">
        <v>784</v>
      </c>
      <c r="C56" s="1610"/>
      <c r="D56" s="1607" t="str">
        <f>IF(D54=0," ",D54*$Y$5)</f>
        <v xml:space="preserve"> </v>
      </c>
      <c r="E56" s="1608"/>
      <c r="F56" s="1576" t="str">
        <f>IF(F54=0," ",F54*$Y$5)</f>
        <v xml:space="preserve"> </v>
      </c>
      <c r="G56" s="1578"/>
      <c r="H56" s="1576" t="str">
        <f>IF(H54=0," ",H54*$Y$7)</f>
        <v xml:space="preserve"> </v>
      </c>
      <c r="I56" s="1578"/>
      <c r="J56" s="1576" t="str">
        <f>IF(J54=0," ",J54*$Y$10*1000)</f>
        <v xml:space="preserve"> </v>
      </c>
      <c r="K56" s="1578"/>
      <c r="L56" s="1576" t="str">
        <f>IF(L54=0," ",L54*$Y$11*1000)</f>
        <v xml:space="preserve"> </v>
      </c>
      <c r="M56" s="1578"/>
      <c r="N56" s="1576" t="str">
        <f>IF(N54=0,"",N54*($Y$8+$Y$9))</f>
        <v/>
      </c>
      <c r="O56" s="1578"/>
      <c r="P56" s="1576">
        <f>SUM(D56:O56)</f>
        <v>0</v>
      </c>
      <c r="Q56" s="1577"/>
      <c r="R56" s="1607" t="str">
        <f>IF(R54=0," ",R54*$Y$5)</f>
        <v xml:space="preserve"> </v>
      </c>
      <c r="S56" s="1608"/>
      <c r="T56" s="1576" t="str">
        <f>IF(T54=0," ",T54*$Y$5)</f>
        <v xml:space="preserve"> </v>
      </c>
      <c r="U56" s="1578"/>
      <c r="V56" s="1576" t="str">
        <f>IF(V54=0," ",V54*$Y$7)</f>
        <v xml:space="preserve"> </v>
      </c>
      <c r="W56" s="1578"/>
      <c r="X56" s="1576" t="str">
        <f>IF(X54=0," ",X54*$Y$10*1000)</f>
        <v xml:space="preserve"> </v>
      </c>
      <c r="Y56" s="1578"/>
      <c r="Z56" s="1576" t="str">
        <f>IF(Z54=0," ",Z54*$Y$11*1000)</f>
        <v xml:space="preserve"> </v>
      </c>
      <c r="AA56" s="1578"/>
      <c r="AB56" s="1576" t="str">
        <f>IF(AB54=0,"",AB54*($Y$8+$Y$9))</f>
        <v/>
      </c>
      <c r="AC56" s="1578"/>
      <c r="AD56" s="1576">
        <f>SUM(R56:AC56)</f>
        <v>0</v>
      </c>
      <c r="AE56" s="1577"/>
      <c r="AF56" s="1600">
        <f>P56-AD56</f>
        <v>0</v>
      </c>
      <c r="AG56" s="1601"/>
      <c r="AH56" s="1614"/>
      <c r="AI56" s="1615"/>
      <c r="AN56" s="1604"/>
      <c r="AO56" s="1657"/>
      <c r="AP56" s="1609" t="s">
        <v>784</v>
      </c>
      <c r="AQ56" s="1610"/>
      <c r="AR56" s="1650" t="e">
        <f t="shared" si="5"/>
        <v>#VALUE!</v>
      </c>
      <c r="AS56" s="1651"/>
      <c r="AT56" s="1652" t="e">
        <f t="shared" si="6"/>
        <v>#VALUE!</v>
      </c>
      <c r="AU56" s="1653"/>
      <c r="AV56" s="1652" t="e">
        <f t="shared" si="7"/>
        <v>#VALUE!</v>
      </c>
      <c r="AW56" s="1653"/>
      <c r="AX56" s="1652" t="e">
        <f t="shared" si="8"/>
        <v>#VALUE!</v>
      </c>
      <c r="AY56" s="1653"/>
      <c r="AZ56" s="1652" t="e">
        <f t="shared" si="9"/>
        <v>#VALUE!</v>
      </c>
      <c r="BA56" s="1653"/>
      <c r="BB56" s="1652" t="e">
        <f t="shared" si="10"/>
        <v>#VALUE!</v>
      </c>
      <c r="BC56" s="1653"/>
      <c r="BD56" s="1652" t="e">
        <f>SUM(AR56:BC56)</f>
        <v>#VALUE!</v>
      </c>
      <c r="BE56" s="1654"/>
    </row>
    <row r="57" spans="1:57" ht="21.95" customHeight="1">
      <c r="A57" s="1602">
        <v>9</v>
      </c>
      <c r="B57" s="1605" t="s">
        <v>681</v>
      </c>
      <c r="C57" s="1606"/>
      <c r="D57" s="1581"/>
      <c r="E57" s="1582"/>
      <c r="F57" s="1575"/>
      <c r="G57" s="1575"/>
      <c r="H57" s="1575"/>
      <c r="I57" s="1575"/>
      <c r="J57" s="1575"/>
      <c r="K57" s="1575"/>
      <c r="L57" s="1575"/>
      <c r="M57" s="1575"/>
      <c r="N57" s="1560"/>
      <c r="O57" s="1560"/>
      <c r="P57" s="1579">
        <f>SUM(D57:O57)</f>
        <v>0</v>
      </c>
      <c r="Q57" s="1580"/>
      <c r="R57" s="1581"/>
      <c r="S57" s="1582"/>
      <c r="T57" s="1575"/>
      <c r="U57" s="1575"/>
      <c r="V57" s="1560"/>
      <c r="W57" s="1560"/>
      <c r="X57" s="1583"/>
      <c r="Y57" s="1584"/>
      <c r="Z57" s="1583"/>
      <c r="AA57" s="1584"/>
      <c r="AB57" s="1560"/>
      <c r="AC57" s="1560"/>
      <c r="AD57" s="1579">
        <f>SUM(R57:AC57)</f>
        <v>0</v>
      </c>
      <c r="AE57" s="1580"/>
      <c r="AF57" s="1596">
        <f>P57-AD57</f>
        <v>0</v>
      </c>
      <c r="AG57" s="1597"/>
      <c r="AH57" s="1612" t="s">
        <v>689</v>
      </c>
      <c r="AI57" s="1613"/>
      <c r="AN57" s="1602">
        <v>9</v>
      </c>
      <c r="AO57" s="1655">
        <f>B15</f>
        <v>0</v>
      </c>
      <c r="AP57" s="1605" t="s">
        <v>681</v>
      </c>
      <c r="AQ57" s="1606"/>
      <c r="AR57" s="1618">
        <f t="shared" si="5"/>
        <v>0</v>
      </c>
      <c r="AS57" s="1619"/>
      <c r="AT57" s="1620">
        <f t="shared" si="6"/>
        <v>0</v>
      </c>
      <c r="AU57" s="1620"/>
      <c r="AV57" s="1620">
        <f t="shared" si="7"/>
        <v>0</v>
      </c>
      <c r="AW57" s="1620"/>
      <c r="AX57" s="1620">
        <f t="shared" si="8"/>
        <v>0</v>
      </c>
      <c r="AY57" s="1620"/>
      <c r="AZ57" s="1620">
        <f t="shared" si="9"/>
        <v>0</v>
      </c>
      <c r="BA57" s="1620"/>
      <c r="BB57" s="1579">
        <f t="shared" si="10"/>
        <v>0</v>
      </c>
      <c r="BC57" s="1579"/>
      <c r="BD57" s="1579">
        <f>SUM(AR57:BC57)</f>
        <v>0</v>
      </c>
      <c r="BE57" s="1597"/>
    </row>
    <row r="58" spans="1:57" ht="21.95" customHeight="1">
      <c r="A58" s="1603"/>
      <c r="B58" s="1547" t="s">
        <v>682</v>
      </c>
      <c r="C58" s="1548"/>
      <c r="D58" s="1549"/>
      <c r="E58" s="1550"/>
      <c r="F58" s="1551"/>
      <c r="G58" s="1551"/>
      <c r="H58" s="1551"/>
      <c r="I58" s="1551"/>
      <c r="J58" s="1551"/>
      <c r="K58" s="1551"/>
      <c r="L58" s="1551"/>
      <c r="M58" s="1551"/>
      <c r="N58" s="1567"/>
      <c r="O58" s="1567"/>
      <c r="P58" s="1585" t="s">
        <v>625</v>
      </c>
      <c r="Q58" s="1586"/>
      <c r="R58" s="1549"/>
      <c r="S58" s="1550"/>
      <c r="T58" s="1551"/>
      <c r="U58" s="1551"/>
      <c r="V58" s="1567"/>
      <c r="W58" s="1567"/>
      <c r="X58" s="1550"/>
      <c r="Y58" s="1568"/>
      <c r="Z58" s="1550"/>
      <c r="AA58" s="1568"/>
      <c r="AB58" s="1567"/>
      <c r="AC58" s="1567"/>
      <c r="AD58" s="1585" t="s">
        <v>625</v>
      </c>
      <c r="AE58" s="1586"/>
      <c r="AF58" s="1587" t="s">
        <v>625</v>
      </c>
      <c r="AG58" s="1588"/>
      <c r="AH58" s="1589"/>
      <c r="AI58" s="1590"/>
      <c r="AN58" s="1603"/>
      <c r="AO58" s="1656"/>
      <c r="AP58" s="1547" t="s">
        <v>682</v>
      </c>
      <c r="AQ58" s="1548"/>
      <c r="AR58" s="1563">
        <f t="shared" si="5"/>
        <v>0</v>
      </c>
      <c r="AS58" s="1564"/>
      <c r="AT58" s="1565">
        <f t="shared" si="6"/>
        <v>0</v>
      </c>
      <c r="AU58" s="1565"/>
      <c r="AV58" s="1565">
        <f t="shared" si="7"/>
        <v>0</v>
      </c>
      <c r="AW58" s="1565"/>
      <c r="AX58" s="1565">
        <f t="shared" si="8"/>
        <v>0</v>
      </c>
      <c r="AY58" s="1565"/>
      <c r="AZ58" s="1565">
        <f t="shared" si="9"/>
        <v>0</v>
      </c>
      <c r="BA58" s="1565"/>
      <c r="BB58" s="1625">
        <f t="shared" si="10"/>
        <v>0</v>
      </c>
      <c r="BC58" s="1625"/>
      <c r="BD58" s="1585" t="s">
        <v>563</v>
      </c>
      <c r="BE58" s="1588"/>
    </row>
    <row r="59" spans="1:57" ht="21.95" customHeight="1">
      <c r="A59" s="1603"/>
      <c r="B59" s="1561" t="s">
        <v>783</v>
      </c>
      <c r="C59" s="1562"/>
      <c r="D59" s="1563" t="str">
        <f>IF(D58=0," ",D58*$W$5)</f>
        <v xml:space="preserve"> </v>
      </c>
      <c r="E59" s="1564"/>
      <c r="F59" s="1565" t="str">
        <f>IF(F58=0," ",F58*$W$6)</f>
        <v xml:space="preserve"> </v>
      </c>
      <c r="G59" s="1565"/>
      <c r="H59" s="1566" t="str">
        <f>IF(H58=0," ",H58*$W$7)</f>
        <v xml:space="preserve"> </v>
      </c>
      <c r="I59" s="1564"/>
      <c r="J59" s="1565" t="str">
        <f>IF(J58=0," ",J58*$W$10*1000)</f>
        <v xml:space="preserve"> </v>
      </c>
      <c r="K59" s="1565"/>
      <c r="L59" s="1565" t="str">
        <f>IF(L58=0," ",L58*$W$11*1000)</f>
        <v xml:space="preserve"> </v>
      </c>
      <c r="M59" s="1565"/>
      <c r="N59" s="1569" t="str">
        <f>IF(N58=0,"",0)</f>
        <v/>
      </c>
      <c r="O59" s="1570"/>
      <c r="P59" s="1565">
        <f>SUM(D59:O59)</f>
        <v>0</v>
      </c>
      <c r="Q59" s="1591"/>
      <c r="R59" s="1563" t="str">
        <f>IF(R58=0," ",R58*$W$5)</f>
        <v xml:space="preserve"> </v>
      </c>
      <c r="S59" s="1564"/>
      <c r="T59" s="1565" t="str">
        <f>IF(T58=0," ",T58*$W$6)</f>
        <v xml:space="preserve"> </v>
      </c>
      <c r="U59" s="1565"/>
      <c r="V59" s="1566" t="str">
        <f>IF(V58=0," ",V58*$W$7)</f>
        <v xml:space="preserve"> </v>
      </c>
      <c r="W59" s="1564"/>
      <c r="X59" s="1565" t="str">
        <f>IF(X58=0," ",X58*$W$10*1000)</f>
        <v xml:space="preserve"> </v>
      </c>
      <c r="Y59" s="1565"/>
      <c r="Z59" s="1565" t="str">
        <f>IF(Z58=0," ",Z58*$W$11*1000)</f>
        <v xml:space="preserve"> </v>
      </c>
      <c r="AA59" s="1565"/>
      <c r="AB59" s="1569" t="str">
        <f>IF(AB58=0,"",0)</f>
        <v/>
      </c>
      <c r="AC59" s="1570"/>
      <c r="AD59" s="1565">
        <f>SUM(R59:AC59)</f>
        <v>0</v>
      </c>
      <c r="AE59" s="1591"/>
      <c r="AF59" s="1592">
        <f>P59-AD59</f>
        <v>0</v>
      </c>
      <c r="AG59" s="1593"/>
      <c r="AH59" s="1594" t="s">
        <v>690</v>
      </c>
      <c r="AI59" s="1595"/>
      <c r="AN59" s="1603"/>
      <c r="AO59" s="1656"/>
      <c r="AP59" s="1561" t="s">
        <v>783</v>
      </c>
      <c r="AQ59" s="1562"/>
      <c r="AR59" s="1563" t="e">
        <f t="shared" si="5"/>
        <v>#VALUE!</v>
      </c>
      <c r="AS59" s="1564"/>
      <c r="AT59" s="1565" t="e">
        <f t="shared" si="6"/>
        <v>#VALUE!</v>
      </c>
      <c r="AU59" s="1565"/>
      <c r="AV59" s="1566" t="e">
        <f t="shared" si="7"/>
        <v>#VALUE!</v>
      </c>
      <c r="AW59" s="1564"/>
      <c r="AX59" s="1565" t="e">
        <f t="shared" si="8"/>
        <v>#VALUE!</v>
      </c>
      <c r="AY59" s="1565"/>
      <c r="AZ59" s="1565" t="e">
        <f t="shared" si="9"/>
        <v>#VALUE!</v>
      </c>
      <c r="BA59" s="1565"/>
      <c r="BB59" s="1564" t="e">
        <f t="shared" si="10"/>
        <v>#VALUE!</v>
      </c>
      <c r="BC59" s="1566"/>
      <c r="BD59" s="1565" t="e">
        <f>SUM(AR59:BC59)</f>
        <v>#VALUE!</v>
      </c>
      <c r="BE59" s="1593"/>
    </row>
    <row r="60" spans="1:57" ht="21.95" customHeight="1">
      <c r="A60" s="1604"/>
      <c r="B60" s="1609" t="s">
        <v>784</v>
      </c>
      <c r="C60" s="1610"/>
      <c r="D60" s="1607" t="str">
        <f>IF(D58=0," ",D58*$Y$5)</f>
        <v xml:space="preserve"> </v>
      </c>
      <c r="E60" s="1608"/>
      <c r="F60" s="1576" t="str">
        <f>IF(F58=0," ",F58*$Y$5)</f>
        <v xml:space="preserve"> </v>
      </c>
      <c r="G60" s="1578"/>
      <c r="H60" s="1576" t="str">
        <f>IF(H58=0," ",H58*$Y$7)</f>
        <v xml:space="preserve"> </v>
      </c>
      <c r="I60" s="1578"/>
      <c r="J60" s="1576" t="str">
        <f>IF(J58=0," ",J58*$Y$10*1000)</f>
        <v xml:space="preserve"> </v>
      </c>
      <c r="K60" s="1578"/>
      <c r="L60" s="1576" t="str">
        <f>IF(L58=0," ",L58*$Y$11*1000)</f>
        <v xml:space="preserve"> </v>
      </c>
      <c r="M60" s="1578"/>
      <c r="N60" s="1576" t="str">
        <f>IF(N58=0,"",N58*($Y$8+$Y$9))</f>
        <v/>
      </c>
      <c r="O60" s="1578"/>
      <c r="P60" s="1576">
        <f>SUM(D60:O60)</f>
        <v>0</v>
      </c>
      <c r="Q60" s="1577"/>
      <c r="R60" s="1607" t="str">
        <f>IF(R58=0," ",R58*$Y$5)</f>
        <v xml:space="preserve"> </v>
      </c>
      <c r="S60" s="1608"/>
      <c r="T60" s="1576" t="str">
        <f>IF(T58=0," ",T58*$Y$5)</f>
        <v xml:space="preserve"> </v>
      </c>
      <c r="U60" s="1578"/>
      <c r="V60" s="1576" t="str">
        <f>IF(V58=0," ",V58*$Y$7)</f>
        <v xml:space="preserve"> </v>
      </c>
      <c r="W60" s="1578"/>
      <c r="X60" s="1576" t="str">
        <f>IF(X58=0," ",X58*$Y$10*1000)</f>
        <v xml:space="preserve"> </v>
      </c>
      <c r="Y60" s="1578"/>
      <c r="Z60" s="1576" t="str">
        <f>IF(Z58=0," ",Z58*$Y$11*1000)</f>
        <v xml:space="preserve"> </v>
      </c>
      <c r="AA60" s="1578"/>
      <c r="AB60" s="1576" t="str">
        <f>IF(AB58=0,"",AB58*($Y$8+$Y$9))</f>
        <v/>
      </c>
      <c r="AC60" s="1578"/>
      <c r="AD60" s="1576">
        <f>SUM(R60:AC60)</f>
        <v>0</v>
      </c>
      <c r="AE60" s="1577"/>
      <c r="AF60" s="1600">
        <f>P60-AD60</f>
        <v>0</v>
      </c>
      <c r="AG60" s="1601"/>
      <c r="AH60" s="1614"/>
      <c r="AI60" s="1615"/>
      <c r="AN60" s="1604"/>
      <c r="AO60" s="1657"/>
      <c r="AP60" s="1609" t="s">
        <v>784</v>
      </c>
      <c r="AQ60" s="1610"/>
      <c r="AR60" s="1650" t="e">
        <f t="shared" si="5"/>
        <v>#VALUE!</v>
      </c>
      <c r="AS60" s="1651"/>
      <c r="AT60" s="1652" t="e">
        <f t="shared" si="6"/>
        <v>#VALUE!</v>
      </c>
      <c r="AU60" s="1653"/>
      <c r="AV60" s="1652" t="e">
        <f t="shared" si="7"/>
        <v>#VALUE!</v>
      </c>
      <c r="AW60" s="1653"/>
      <c r="AX60" s="1652" t="e">
        <f t="shared" si="8"/>
        <v>#VALUE!</v>
      </c>
      <c r="AY60" s="1653"/>
      <c r="AZ60" s="1652" t="e">
        <f t="shared" si="9"/>
        <v>#VALUE!</v>
      </c>
      <c r="BA60" s="1653"/>
      <c r="BB60" s="1652" t="e">
        <f t="shared" si="10"/>
        <v>#VALUE!</v>
      </c>
      <c r="BC60" s="1653"/>
      <c r="BD60" s="1652" t="e">
        <f>SUM(AR60:BC60)</f>
        <v>#VALUE!</v>
      </c>
      <c r="BE60" s="1654"/>
    </row>
    <row r="61" spans="1:57" ht="21.95" customHeight="1">
      <c r="A61" s="1602">
        <v>10</v>
      </c>
      <c r="B61" s="1605" t="s">
        <v>681</v>
      </c>
      <c r="C61" s="1606"/>
      <c r="D61" s="1581"/>
      <c r="E61" s="1582"/>
      <c r="F61" s="1575"/>
      <c r="G61" s="1575"/>
      <c r="H61" s="1575"/>
      <c r="I61" s="1575"/>
      <c r="J61" s="1575"/>
      <c r="K61" s="1575"/>
      <c r="L61" s="1575"/>
      <c r="M61" s="1575"/>
      <c r="N61" s="1560"/>
      <c r="O61" s="1560"/>
      <c r="P61" s="1579">
        <f>SUM(D61:O61)</f>
        <v>0</v>
      </c>
      <c r="Q61" s="1580"/>
      <c r="R61" s="1581"/>
      <c r="S61" s="1582"/>
      <c r="T61" s="1575"/>
      <c r="U61" s="1575"/>
      <c r="V61" s="1560"/>
      <c r="W61" s="1560"/>
      <c r="X61" s="1583"/>
      <c r="Y61" s="1584"/>
      <c r="Z61" s="1583"/>
      <c r="AA61" s="1584"/>
      <c r="AB61" s="1560"/>
      <c r="AC61" s="1560"/>
      <c r="AD61" s="1579">
        <f>SUM(R61:AC61)</f>
        <v>0</v>
      </c>
      <c r="AE61" s="1580"/>
      <c r="AF61" s="1596">
        <f>P61-AD61</f>
        <v>0</v>
      </c>
      <c r="AG61" s="1597"/>
      <c r="AH61" s="1612" t="s">
        <v>689</v>
      </c>
      <c r="AI61" s="1613"/>
      <c r="AN61" s="1602">
        <v>10</v>
      </c>
      <c r="AO61" s="1655">
        <f>B16</f>
        <v>0</v>
      </c>
      <c r="AP61" s="1605" t="s">
        <v>681</v>
      </c>
      <c r="AQ61" s="1606"/>
      <c r="AR61" s="1618">
        <f t="shared" si="5"/>
        <v>0</v>
      </c>
      <c r="AS61" s="1619"/>
      <c r="AT61" s="1620">
        <f t="shared" si="6"/>
        <v>0</v>
      </c>
      <c r="AU61" s="1620"/>
      <c r="AV61" s="1620">
        <f t="shared" si="7"/>
        <v>0</v>
      </c>
      <c r="AW61" s="1620"/>
      <c r="AX61" s="1620">
        <f t="shared" si="8"/>
        <v>0</v>
      </c>
      <c r="AY61" s="1620"/>
      <c r="AZ61" s="1620">
        <f t="shared" si="9"/>
        <v>0</v>
      </c>
      <c r="BA61" s="1620"/>
      <c r="BB61" s="1579">
        <f t="shared" si="10"/>
        <v>0</v>
      </c>
      <c r="BC61" s="1579"/>
      <c r="BD61" s="1579">
        <f>SUM(AR61:BC61)</f>
        <v>0</v>
      </c>
      <c r="BE61" s="1597"/>
    </row>
    <row r="62" spans="1:57" ht="21.95" customHeight="1">
      <c r="A62" s="1603"/>
      <c r="B62" s="1547" t="s">
        <v>682</v>
      </c>
      <c r="C62" s="1548"/>
      <c r="D62" s="1549"/>
      <c r="E62" s="1550"/>
      <c r="F62" s="1551"/>
      <c r="G62" s="1551"/>
      <c r="H62" s="1551"/>
      <c r="I62" s="1551"/>
      <c r="J62" s="1551"/>
      <c r="K62" s="1551"/>
      <c r="L62" s="1551"/>
      <c r="M62" s="1551"/>
      <c r="N62" s="1567"/>
      <c r="O62" s="1567"/>
      <c r="P62" s="1585" t="s">
        <v>625</v>
      </c>
      <c r="Q62" s="1586"/>
      <c r="R62" s="1549"/>
      <c r="S62" s="1550"/>
      <c r="T62" s="1551"/>
      <c r="U62" s="1551"/>
      <c r="V62" s="1567"/>
      <c r="W62" s="1567"/>
      <c r="X62" s="1550"/>
      <c r="Y62" s="1568"/>
      <c r="Z62" s="1550"/>
      <c r="AA62" s="1568"/>
      <c r="AB62" s="1567"/>
      <c r="AC62" s="1567"/>
      <c r="AD62" s="1585" t="s">
        <v>625</v>
      </c>
      <c r="AE62" s="1586"/>
      <c r="AF62" s="1587" t="s">
        <v>625</v>
      </c>
      <c r="AG62" s="1588"/>
      <c r="AH62" s="1589"/>
      <c r="AI62" s="1590"/>
      <c r="AN62" s="1603"/>
      <c r="AO62" s="1656"/>
      <c r="AP62" s="1547" t="s">
        <v>682</v>
      </c>
      <c r="AQ62" s="1548"/>
      <c r="AR62" s="1563">
        <f t="shared" si="5"/>
        <v>0</v>
      </c>
      <c r="AS62" s="1564"/>
      <c r="AT62" s="1565">
        <f t="shared" si="6"/>
        <v>0</v>
      </c>
      <c r="AU62" s="1565"/>
      <c r="AV62" s="1565">
        <f t="shared" si="7"/>
        <v>0</v>
      </c>
      <c r="AW62" s="1565"/>
      <c r="AX62" s="1565">
        <f t="shared" si="8"/>
        <v>0</v>
      </c>
      <c r="AY62" s="1565"/>
      <c r="AZ62" s="1565">
        <f t="shared" si="9"/>
        <v>0</v>
      </c>
      <c r="BA62" s="1565"/>
      <c r="BB62" s="1625">
        <f t="shared" si="10"/>
        <v>0</v>
      </c>
      <c r="BC62" s="1625"/>
      <c r="BD62" s="1585" t="s">
        <v>563</v>
      </c>
      <c r="BE62" s="1588"/>
    </row>
    <row r="63" spans="1:57" ht="21.95" customHeight="1">
      <c r="A63" s="1603"/>
      <c r="B63" s="1561" t="s">
        <v>783</v>
      </c>
      <c r="C63" s="1562"/>
      <c r="D63" s="1563" t="str">
        <f>IF(D62=0," ",D62*$W$5)</f>
        <v xml:space="preserve"> </v>
      </c>
      <c r="E63" s="1564"/>
      <c r="F63" s="1565" t="str">
        <f>IF(F62=0," ",F62*$W$6)</f>
        <v xml:space="preserve"> </v>
      </c>
      <c r="G63" s="1565"/>
      <c r="H63" s="1566" t="str">
        <f>IF(H62=0," ",H62*$W$7)</f>
        <v xml:space="preserve"> </v>
      </c>
      <c r="I63" s="1564"/>
      <c r="J63" s="1565" t="str">
        <f>IF(J62=0," ",J62*$W$10*1000)</f>
        <v xml:space="preserve"> </v>
      </c>
      <c r="K63" s="1565"/>
      <c r="L63" s="1565" t="str">
        <f>IF(L62=0," ",L62*$W$11*1000)</f>
        <v xml:space="preserve"> </v>
      </c>
      <c r="M63" s="1565"/>
      <c r="N63" s="1569" t="str">
        <f>IF(N62=0,"",0)</f>
        <v/>
      </c>
      <c r="O63" s="1570"/>
      <c r="P63" s="1565">
        <f>SUM(D63:O63)</f>
        <v>0</v>
      </c>
      <c r="Q63" s="1591"/>
      <c r="R63" s="1563" t="str">
        <f>IF(R62=0," ",R62*$W$5)</f>
        <v xml:space="preserve"> </v>
      </c>
      <c r="S63" s="1564"/>
      <c r="T63" s="1565" t="str">
        <f>IF(T62=0," ",T62*$W$6)</f>
        <v xml:space="preserve"> </v>
      </c>
      <c r="U63" s="1565"/>
      <c r="V63" s="1566" t="str">
        <f>IF(V62=0," ",V62*$W$7)</f>
        <v xml:space="preserve"> </v>
      </c>
      <c r="W63" s="1564"/>
      <c r="X63" s="1565" t="str">
        <f>IF(X62=0," ",X62*$W$10*1000)</f>
        <v xml:space="preserve"> </v>
      </c>
      <c r="Y63" s="1565"/>
      <c r="Z63" s="1565" t="str">
        <f>IF(Z62=0," ",Z62*$W$11*1000)</f>
        <v xml:space="preserve"> </v>
      </c>
      <c r="AA63" s="1565"/>
      <c r="AB63" s="1569" t="str">
        <f>IF(AB62=0,"",0)</f>
        <v/>
      </c>
      <c r="AC63" s="1570"/>
      <c r="AD63" s="1565">
        <f>SUM(R63:AC63)</f>
        <v>0</v>
      </c>
      <c r="AE63" s="1591"/>
      <c r="AF63" s="1592">
        <f>P63-AD63</f>
        <v>0</v>
      </c>
      <c r="AG63" s="1593"/>
      <c r="AH63" s="1594" t="s">
        <v>690</v>
      </c>
      <c r="AI63" s="1595"/>
      <c r="AN63" s="1603"/>
      <c r="AO63" s="1656"/>
      <c r="AP63" s="1561" t="s">
        <v>783</v>
      </c>
      <c r="AQ63" s="1562"/>
      <c r="AR63" s="1563" t="e">
        <f t="shared" si="5"/>
        <v>#VALUE!</v>
      </c>
      <c r="AS63" s="1564"/>
      <c r="AT63" s="1565" t="e">
        <f t="shared" si="6"/>
        <v>#VALUE!</v>
      </c>
      <c r="AU63" s="1565"/>
      <c r="AV63" s="1566" t="e">
        <f t="shared" si="7"/>
        <v>#VALUE!</v>
      </c>
      <c r="AW63" s="1564"/>
      <c r="AX63" s="1565" t="e">
        <f t="shared" si="8"/>
        <v>#VALUE!</v>
      </c>
      <c r="AY63" s="1565"/>
      <c r="AZ63" s="1565" t="e">
        <f t="shared" si="9"/>
        <v>#VALUE!</v>
      </c>
      <c r="BA63" s="1565"/>
      <c r="BB63" s="1564" t="e">
        <f t="shared" si="10"/>
        <v>#VALUE!</v>
      </c>
      <c r="BC63" s="1566"/>
      <c r="BD63" s="1565" t="e">
        <f>SUM(AR63:BC63)</f>
        <v>#VALUE!</v>
      </c>
      <c r="BE63" s="1593"/>
    </row>
    <row r="64" spans="1:57" ht="21.95" customHeight="1" thickBot="1">
      <c r="A64" s="1621"/>
      <c r="B64" s="1609" t="s">
        <v>784</v>
      </c>
      <c r="C64" s="1610"/>
      <c r="D64" s="1607" t="str">
        <f>IF(D62=0," ",D62*$Y$5)</f>
        <v xml:space="preserve"> </v>
      </c>
      <c r="E64" s="1608"/>
      <c r="F64" s="1576" t="str">
        <f>IF(F62=0," ",F62*$Y$5)</f>
        <v xml:space="preserve"> </v>
      </c>
      <c r="G64" s="1578"/>
      <c r="H64" s="1576" t="str">
        <f>IF(H62=0," ",H62*$Y$7)</f>
        <v xml:space="preserve"> </v>
      </c>
      <c r="I64" s="1578"/>
      <c r="J64" s="1576" t="str">
        <f>IF(J62=0," ",J62*$Y$10*1000)</f>
        <v xml:space="preserve"> </v>
      </c>
      <c r="K64" s="1578"/>
      <c r="L64" s="1576" t="str">
        <f>IF(L62=0," ",L62*$Y$11*1000)</f>
        <v xml:space="preserve"> </v>
      </c>
      <c r="M64" s="1578"/>
      <c r="N64" s="1576" t="str">
        <f>IF(N62=0,"",N62*($Y$8+$Y$9))</f>
        <v/>
      </c>
      <c r="O64" s="1578"/>
      <c r="P64" s="1576">
        <f>SUM(D64:O64)</f>
        <v>0</v>
      </c>
      <c r="Q64" s="1577"/>
      <c r="R64" s="1607" t="str">
        <f>IF(R62=0," ",R62*$Y$5)</f>
        <v xml:space="preserve"> </v>
      </c>
      <c r="S64" s="1608"/>
      <c r="T64" s="1576" t="str">
        <f>IF(T62=0," ",T62*$Y$5)</f>
        <v xml:space="preserve"> </v>
      </c>
      <c r="U64" s="1578"/>
      <c r="V64" s="1576" t="str">
        <f>IF(V62=0," ",V62*$Y$7)</f>
        <v xml:space="preserve"> </v>
      </c>
      <c r="W64" s="1578"/>
      <c r="X64" s="1576" t="str">
        <f>IF(X62=0," ",X62*$Y$10*1000)</f>
        <v xml:space="preserve"> </v>
      </c>
      <c r="Y64" s="1578"/>
      <c r="Z64" s="1576" t="str">
        <f>IF(Z62=0," ",Z62*$Y$11*1000)</f>
        <v xml:space="preserve"> </v>
      </c>
      <c r="AA64" s="1578"/>
      <c r="AB64" s="1576" t="str">
        <f>IF(AB62=0,"",AB62*($Y$8+$Y$9))</f>
        <v/>
      </c>
      <c r="AC64" s="1578"/>
      <c r="AD64" s="1576">
        <f>SUM(R64:AC64)</f>
        <v>0</v>
      </c>
      <c r="AE64" s="1577"/>
      <c r="AF64" s="1600">
        <f>P64-AD64</f>
        <v>0</v>
      </c>
      <c r="AG64" s="1601"/>
      <c r="AH64" s="1628"/>
      <c r="AI64" s="1629"/>
      <c r="AN64" s="1621"/>
      <c r="AO64" s="1658"/>
      <c r="AP64" s="1609" t="s">
        <v>784</v>
      </c>
      <c r="AQ64" s="1610"/>
      <c r="AR64" s="1650" t="e">
        <f t="shared" si="5"/>
        <v>#VALUE!</v>
      </c>
      <c r="AS64" s="1651"/>
      <c r="AT64" s="1652" t="e">
        <f t="shared" si="6"/>
        <v>#VALUE!</v>
      </c>
      <c r="AU64" s="1653"/>
      <c r="AV64" s="1652" t="e">
        <f t="shared" si="7"/>
        <v>#VALUE!</v>
      </c>
      <c r="AW64" s="1653"/>
      <c r="AX64" s="1652" t="e">
        <f t="shared" si="8"/>
        <v>#VALUE!</v>
      </c>
      <c r="AY64" s="1653"/>
      <c r="AZ64" s="1652" t="e">
        <f t="shared" si="9"/>
        <v>#VALUE!</v>
      </c>
      <c r="BA64" s="1653"/>
      <c r="BB64" s="1652" t="e">
        <f t="shared" si="10"/>
        <v>#VALUE!</v>
      </c>
      <c r="BC64" s="1653"/>
      <c r="BD64" s="1652" t="e">
        <f>SUM(AR64:BC64)</f>
        <v>#VALUE!</v>
      </c>
      <c r="BE64" s="1654"/>
    </row>
    <row r="65" spans="1:57" ht="21.95" customHeight="1" thickTop="1">
      <c r="A65" s="1611" t="s">
        <v>24</v>
      </c>
      <c r="B65" s="1552" t="s">
        <v>681</v>
      </c>
      <c r="C65" s="1553"/>
      <c r="D65" s="1624">
        <f>SUM(D25,D29,D33,D37,D41,D45,D49,D53,D57,D61)</f>
        <v>0</v>
      </c>
      <c r="E65" s="1623"/>
      <c r="F65" s="1622">
        <f>SUM(F25,F29,F33,F37,F41,F45,F49,F53,F57,F61)</f>
        <v>0</v>
      </c>
      <c r="G65" s="1623"/>
      <c r="H65" s="1622">
        <f>SUM(H25,H29,H33,H37,H41,H45,H49,H53,H57,H61)</f>
        <v>0</v>
      </c>
      <c r="I65" s="1623"/>
      <c r="J65" s="1622">
        <f>SUM(J25,J29,J33,J37,J41,J45,J49,J53,J57,J61)</f>
        <v>0</v>
      </c>
      <c r="K65" s="1623"/>
      <c r="L65" s="1622">
        <f>SUM(L25,L29,L33,L37,L41,L45,L49,L53,L57,L61)</f>
        <v>0</v>
      </c>
      <c r="M65" s="1623"/>
      <c r="N65" s="1622">
        <f>SUM(N25,N29,N33,N37,N41,N45,N49,N53,N57,N61)</f>
        <v>0</v>
      </c>
      <c r="O65" s="1623"/>
      <c r="P65" s="1622">
        <f>SUM(P25,P29,P33,P37,P41,P45,P49,P53,P57,P61)</f>
        <v>0</v>
      </c>
      <c r="Q65" s="1623"/>
      <c r="R65" s="1624">
        <f>SUM(R25,R29,R33,R37,R41,R45,R49,R53,R57,R61)</f>
        <v>0</v>
      </c>
      <c r="S65" s="1623"/>
      <c r="T65" s="1573">
        <f>SUM(T25,T29,T33,T37,T41,T45,T49,T53,T57,T61)</f>
        <v>0</v>
      </c>
      <c r="U65" s="1573"/>
      <c r="V65" s="1573">
        <f>SUM(V25,V29,V33,V37,V41,V45,V49,V53,V57,V61)</f>
        <v>0</v>
      </c>
      <c r="W65" s="1573"/>
      <c r="X65" s="1623">
        <f>SUM(X25,X29,X33,X37,X41,X45,X49,X53,X57,X61)</f>
        <v>0</v>
      </c>
      <c r="Y65" s="1631"/>
      <c r="Z65" s="1623">
        <f>SUM(Z25,Z29,Z33,Z37,Z41,Z45,Z49,Z53,Z57,Z61)</f>
        <v>0</v>
      </c>
      <c r="AA65" s="1631"/>
      <c r="AB65" s="1573">
        <f>SUM(AB25,AB29,AB33,AB37,AB41,AB45,AB49,AB53,AB57,AB61)</f>
        <v>0</v>
      </c>
      <c r="AC65" s="1573"/>
      <c r="AD65" s="1622">
        <f>SUM(AD25,AD29,AD33,AD37,AD41,AD45,AD49,AD53,AD57,AD61)</f>
        <v>0</v>
      </c>
      <c r="AE65" s="1623"/>
      <c r="AF65" s="1632">
        <f>P65-AD65</f>
        <v>0</v>
      </c>
      <c r="AG65" s="1633"/>
      <c r="AH65" s="1616" t="s">
        <v>689</v>
      </c>
      <c r="AI65" s="1617"/>
      <c r="AN65" s="1611" t="s">
        <v>24</v>
      </c>
      <c r="AO65" s="880"/>
      <c r="AP65" s="1552" t="s">
        <v>681</v>
      </c>
      <c r="AQ65" s="1553"/>
      <c r="AR65" s="1624">
        <f>SUM(AR25,AR29,AR33,AR37,AR41,AR45,AR49,AR53,AR57,AR61)</f>
        <v>0</v>
      </c>
      <c r="AS65" s="1623"/>
      <c r="AT65" s="1622">
        <f>SUM(AT25,AT29,AT33,AT37,AT41,AT45,AT49,AT53,AT57,AT61)</f>
        <v>0</v>
      </c>
      <c r="AU65" s="1623"/>
      <c r="AV65" s="1622">
        <f>SUM(AV25,AV29,AV33,AV37,AV41,AV45,AV49,AV53,AV57,AV61)</f>
        <v>0</v>
      </c>
      <c r="AW65" s="1623"/>
      <c r="AX65" s="1622">
        <f>SUM(AX25,AX29,AX33,AX37,AX41,AX45,AX49,AX53,AX57,AX61)</f>
        <v>0</v>
      </c>
      <c r="AY65" s="1623"/>
      <c r="AZ65" s="1622">
        <f>SUM(AZ25,AZ29,AZ33,AZ37,AZ41,AZ45,AZ49,AZ53,AZ57,AZ61)</f>
        <v>0</v>
      </c>
      <c r="BA65" s="1623"/>
      <c r="BB65" s="1622">
        <f>SUM(BB25,BB29,BB33,BB37,BB41,BB45,BB49,BB53,BB57,BB61)</f>
        <v>0</v>
      </c>
      <c r="BC65" s="1623"/>
      <c r="BD65" s="1622">
        <f>SUM(BD25,BD29,BD33,BD37,BD41,BD45,BD49,BD53,BD57,BD61)</f>
        <v>0</v>
      </c>
      <c r="BE65" s="1667"/>
    </row>
    <row r="66" spans="1:57" ht="21.95" customHeight="1">
      <c r="A66" s="1603"/>
      <c r="B66" s="1547" t="s">
        <v>682</v>
      </c>
      <c r="C66" s="1548"/>
      <c r="D66" s="1618">
        <f>SUM(D26,D30,D34,D38,D42,D46,D50,D54,D58,D62)</f>
        <v>0</v>
      </c>
      <c r="E66" s="1619"/>
      <c r="F66" s="1620">
        <f>SUM(F26,F30,F34,F38,F42,F46,F50,F54,F58,F62)</f>
        <v>0</v>
      </c>
      <c r="G66" s="1619"/>
      <c r="H66" s="1620">
        <f>SUM(H26,H30,H34,H38,H42,H46,H50,H54,H58,H62)</f>
        <v>0</v>
      </c>
      <c r="I66" s="1619"/>
      <c r="J66" s="1620">
        <f>SUM(J26,J30,J34,J38,J42,J46,J50,J54,J58,J62)</f>
        <v>0</v>
      </c>
      <c r="K66" s="1619"/>
      <c r="L66" s="1620">
        <f>SUM(L26,L30,L34,L38,L42,L46,L50,L54,L58,L62)</f>
        <v>0</v>
      </c>
      <c r="M66" s="1619"/>
      <c r="N66" s="1620">
        <f>SUM(N26,N30,N34,N38,N42,N46,N50,N54,N58,N62)</f>
        <v>0</v>
      </c>
      <c r="O66" s="1619"/>
      <c r="P66" s="1620">
        <f>SUM(P26,P30,P34,P38,P42,P46,P50,P54,P58,P62)</f>
        <v>0</v>
      </c>
      <c r="Q66" s="1619"/>
      <c r="R66" s="1618">
        <f>SUM(R26,R30,R34,R38,R42,R46,R50,R54,R58,R62)</f>
        <v>0</v>
      </c>
      <c r="S66" s="1619"/>
      <c r="T66" s="1625">
        <f>SUM(T26,T30,T34,T38,T42,T46,T50,T54,T58,T62)</f>
        <v>0</v>
      </c>
      <c r="U66" s="1625"/>
      <c r="V66" s="1625">
        <f>SUM(V26,V30,V34,V38,V42,V46,V50,V54,V58,V62)</f>
        <v>0</v>
      </c>
      <c r="W66" s="1625"/>
      <c r="X66" s="1564">
        <f>SUM(X26,X30,X34,X38,X42,X46,X50,X54,X58,X62)</f>
        <v>0</v>
      </c>
      <c r="Y66" s="1566"/>
      <c r="Z66" s="1564">
        <f>SUM(Z26,Z30,Z34,Z38,Z42,Z46,Z50,Z54,Z58,Z62)</f>
        <v>0</v>
      </c>
      <c r="AA66" s="1566"/>
      <c r="AB66" s="1625">
        <f>SUM(AB26,AB30,AB34,AB38,AB42,AB46,AB50,AB54,AB58,AB62)</f>
        <v>0</v>
      </c>
      <c r="AC66" s="1625"/>
      <c r="AD66" s="1620">
        <f>SUM(AD26,AD30,AD34,AD38,AD42,AD46,AD50,AD54,AD58,AD62)</f>
        <v>0</v>
      </c>
      <c r="AE66" s="1619"/>
      <c r="AF66" s="1587" t="s">
        <v>625</v>
      </c>
      <c r="AG66" s="1588"/>
      <c r="AH66" s="1626">
        <f>AH26+AH30+AH34+AH38+AH42+AH46+AH50+AH54+AH58+AH62</f>
        <v>0</v>
      </c>
      <c r="AI66" s="1627"/>
      <c r="AN66" s="1603"/>
      <c r="AO66" s="881"/>
      <c r="AP66" s="1547" t="s">
        <v>682</v>
      </c>
      <c r="AQ66" s="1548"/>
      <c r="AR66" s="1618">
        <f>SUM(AR26,AR30,AR34,AR38,AR42,AR46,AR50,AR54,AR58,AR62)</f>
        <v>0</v>
      </c>
      <c r="AS66" s="1619"/>
      <c r="AT66" s="1620">
        <f>SUM(AT26,AT30,AT34,AT38,AT42,AT46,AT50,AT54,AT58,AT62)</f>
        <v>0</v>
      </c>
      <c r="AU66" s="1619"/>
      <c r="AV66" s="1620">
        <f>SUM(AV26,AV30,AV34,AV38,AV42,AV46,AV50,AV54,AV58,AV62)</f>
        <v>0</v>
      </c>
      <c r="AW66" s="1619"/>
      <c r="AX66" s="1620">
        <f>SUM(AX26,AX30,AX34,AX38,AX42,AX46,AX50,AX54,AX58,AX62)</f>
        <v>0</v>
      </c>
      <c r="AY66" s="1619"/>
      <c r="AZ66" s="1620">
        <f>SUM(AZ26,AZ30,AZ34,AZ38,AZ42,AZ46,AZ50,AZ54,AZ58,AZ62)</f>
        <v>0</v>
      </c>
      <c r="BA66" s="1619"/>
      <c r="BB66" s="1620">
        <f>SUM(BB26,BB30,BB34,BB38,BB42,BB46,BB50,BB54,BB58,BB62)</f>
        <v>0</v>
      </c>
      <c r="BC66" s="1619"/>
      <c r="BD66" s="1620">
        <f>SUM(BD26,BD30,BD34,BD38,BD42,BD46,BD50,BD54,BD58,BD62)</f>
        <v>0</v>
      </c>
      <c r="BE66" s="1666"/>
    </row>
    <row r="67" spans="1:57" ht="21.95" customHeight="1">
      <c r="A67" s="1603"/>
      <c r="B67" s="1561" t="s">
        <v>783</v>
      </c>
      <c r="C67" s="1562"/>
      <c r="D67" s="1563">
        <f>SUM(D27,D31,D35,D39,D43,D47,D51,D55,D59,D63)</f>
        <v>0</v>
      </c>
      <c r="E67" s="1564"/>
      <c r="F67" s="1565">
        <f>SUM(F27,F31,F35,F39,F43,F47,F51,F55,F59,F63)</f>
        <v>0</v>
      </c>
      <c r="G67" s="1564"/>
      <c r="H67" s="1565">
        <f>SUM(H27,H31,H35,H39,H43,H47,H51,H55,H59,H63)</f>
        <v>0</v>
      </c>
      <c r="I67" s="1564"/>
      <c r="J67" s="1565">
        <f>SUM(J27,J31,J35,J39,J43,J47,J51,J55,J59,J63)</f>
        <v>0</v>
      </c>
      <c r="K67" s="1564"/>
      <c r="L67" s="1565">
        <f>SUM(L27,L31,L35,L39,L43,L47,L51,L55,L59,L63)</f>
        <v>0</v>
      </c>
      <c r="M67" s="1564"/>
      <c r="N67" s="1565">
        <f>SUM(N27,N31,N35,N39,N43,N47,N51,N55,N59,N63)</f>
        <v>0</v>
      </c>
      <c r="O67" s="1564"/>
      <c r="P67" s="1565">
        <f>SUM(P27,P31,P35,P39,P43,P47,P51,P55,P59,P63)</f>
        <v>0</v>
      </c>
      <c r="Q67" s="1564"/>
      <c r="R67" s="1634">
        <f>SUM(R27,R31,R35,R39,R43,R47,R51,R55,R59,R63)</f>
        <v>0</v>
      </c>
      <c r="S67" s="1625"/>
      <c r="T67" s="1625">
        <f>SUM(T27,T31,T35,T39,T43,T47,T51,T55,T59,T63)</f>
        <v>0</v>
      </c>
      <c r="U67" s="1625"/>
      <c r="V67" s="1625">
        <f>SUM(V27,V31,V35,V39,V43,V47,V51,V55,V59,V63)</f>
        <v>0</v>
      </c>
      <c r="W67" s="1625"/>
      <c r="X67" s="1564">
        <f>SUM(X27,X31,X35,X39,X43,X47,X51,X55,X59,X63)</f>
        <v>0</v>
      </c>
      <c r="Y67" s="1566"/>
      <c r="Z67" s="1564">
        <f>SUM(Z27,Z31,Z35,Z39,Z43,Z47,Z51,Z55,Z59,Z63)</f>
        <v>0</v>
      </c>
      <c r="AA67" s="1566"/>
      <c r="AB67" s="1625">
        <f>SUM(AB27,AB31,AB35,AB39,AB43,AB47,AB51,AB55,AB59,AB63)</f>
        <v>0</v>
      </c>
      <c r="AC67" s="1625"/>
      <c r="AD67" s="1565">
        <f>SUM(AD27,AD31,AD35,AD39,AD43,AD47,AD51,AD55,AD59,AD63)</f>
        <v>0</v>
      </c>
      <c r="AE67" s="1564"/>
      <c r="AF67" s="1592">
        <f>P67-AD67</f>
        <v>0</v>
      </c>
      <c r="AG67" s="1593"/>
      <c r="AH67" s="1594" t="s">
        <v>690</v>
      </c>
      <c r="AI67" s="1595"/>
      <c r="AN67" s="1603"/>
      <c r="AO67" s="881"/>
      <c r="AP67" s="1561" t="s">
        <v>783</v>
      </c>
      <c r="AQ67" s="1562"/>
      <c r="AR67" s="1563" t="e">
        <f>SUM(AR27,AR31,AR35,AR39,AR43,AR47,AR51,AR55,AR59,AR63)</f>
        <v>#VALUE!</v>
      </c>
      <c r="AS67" s="1564"/>
      <c r="AT67" s="1565" t="e">
        <f>SUM(AT27,AT31,AT35,AT39,AT43,AT47,AT51,AT55,AT59,AT63)</f>
        <v>#VALUE!</v>
      </c>
      <c r="AU67" s="1564"/>
      <c r="AV67" s="1565" t="e">
        <f>SUM(AV27,AV31,AV35,AV39,AV43,AV47,AV51,AV55,AV59,AV63)</f>
        <v>#VALUE!</v>
      </c>
      <c r="AW67" s="1564"/>
      <c r="AX67" s="1565" t="e">
        <f>SUM(AX27,AX31,AX35,AX39,AX43,AX47,AX51,AX55,AX59,AX63)</f>
        <v>#VALUE!</v>
      </c>
      <c r="AY67" s="1564"/>
      <c r="AZ67" s="1565" t="e">
        <f>SUM(AZ27,AZ31,AZ35,AZ39,AZ43,AZ47,AZ51,AZ55,AZ59,AZ63)</f>
        <v>#VALUE!</v>
      </c>
      <c r="BA67" s="1564"/>
      <c r="BB67" s="1565" t="e">
        <f>SUM(BB27,BB31,BB35,BB39,BB43,BB47,BB51,BB55,BB59,BB63)</f>
        <v>#VALUE!</v>
      </c>
      <c r="BC67" s="1564"/>
      <c r="BD67" s="1565" t="e">
        <f>SUM(BD27,BD31,BD35,BD39,BD43,BD47,BD51,BD55,BD59,BD63)</f>
        <v>#VALUE!</v>
      </c>
      <c r="BE67" s="1593"/>
    </row>
    <row r="68" spans="1:57" ht="21.95" customHeight="1" thickBot="1">
      <c r="A68" s="1630"/>
      <c r="B68" s="1647" t="s">
        <v>784</v>
      </c>
      <c r="C68" s="1648"/>
      <c r="D68" s="1649">
        <f>SUM(D28,D32,D36,D40,D44,D48,D52,D56,D60,D64)</f>
        <v>0</v>
      </c>
      <c r="E68" s="1637"/>
      <c r="F68" s="1640">
        <f>SUM(F28,F32,F36,F40,F44,F48,F52,F56,F60,F64)</f>
        <v>0</v>
      </c>
      <c r="G68" s="1637"/>
      <c r="H68" s="1640">
        <f>SUM(H28,H32,H36,H40,H44,H48,H52,H56,H60,H64)</f>
        <v>0</v>
      </c>
      <c r="I68" s="1637"/>
      <c r="J68" s="1640">
        <f>SUM(J28,J32,J36,J40,J44,J48,J52,J56,J60,J64)</f>
        <v>0</v>
      </c>
      <c r="K68" s="1637"/>
      <c r="L68" s="1640">
        <f>SUM(L28,L32,L36,L40,L44,L48,L52,L56,L60,L64)</f>
        <v>0</v>
      </c>
      <c r="M68" s="1637"/>
      <c r="N68" s="1640">
        <f>SUM(N28,N32,N36,N40,N44,N48,N52,N56,N60,N64)</f>
        <v>0</v>
      </c>
      <c r="O68" s="1637"/>
      <c r="P68" s="1640">
        <f>SUM(P28,P32,P36,P40,P44,P48,P52,P56,P60,P64)</f>
        <v>0</v>
      </c>
      <c r="Q68" s="1637"/>
      <c r="R68" s="1646">
        <f>SUM(R28,R32,R36,R40,R44,R48,R52,R56,R60,R64)</f>
        <v>0</v>
      </c>
      <c r="S68" s="1639"/>
      <c r="T68" s="1639">
        <f>SUM(T28,T32,T36,T40,T44,T48,T52,T56,T60,T64)</f>
        <v>0</v>
      </c>
      <c r="U68" s="1639"/>
      <c r="V68" s="1639">
        <f>SUM(V28,V32,V36,V40,V44,V48,V52,V56,V60,V64)</f>
        <v>0</v>
      </c>
      <c r="W68" s="1639"/>
      <c r="X68" s="1637">
        <f>SUM(X28,X32,X36,X40,X44,X48,X52,X56,X60,X64)</f>
        <v>0</v>
      </c>
      <c r="Y68" s="1638"/>
      <c r="Z68" s="1637">
        <f>SUM(Z28,Z32,Z36,Z40,Z44,Z48,Z52,Z56,Z60,Z64)</f>
        <v>0</v>
      </c>
      <c r="AA68" s="1638"/>
      <c r="AB68" s="1639">
        <f>SUM(AB28,AB32,AB36,AB40,AB44,AB48,AB52,AB56,AB60,AB64)</f>
        <v>0</v>
      </c>
      <c r="AC68" s="1639"/>
      <c r="AD68" s="1640">
        <f>SUM(AD28,AD32,AD36,AD40,AD44,AD48,AD52,AD56,AD60,AD64)</f>
        <v>0</v>
      </c>
      <c r="AE68" s="1637"/>
      <c r="AF68" s="1641">
        <f>P68-AD68</f>
        <v>0</v>
      </c>
      <c r="AG68" s="1642"/>
      <c r="AH68" s="1643">
        <f>AH28+AH32+AH36+AH40+AH44+AH48+AH52+AH56+AH60+AH64</f>
        <v>0</v>
      </c>
      <c r="AI68" s="1644"/>
      <c r="AN68" s="1630"/>
      <c r="AO68" s="882"/>
      <c r="AP68" s="1647" t="s">
        <v>784</v>
      </c>
      <c r="AQ68" s="1648"/>
      <c r="AR68" s="1649" t="e">
        <f>SUM(AR28,AR32,AR36,AR40,AR44,AR48,AR52,AR56,AR60,AR64)</f>
        <v>#VALUE!</v>
      </c>
      <c r="AS68" s="1637"/>
      <c r="AT68" s="1640" t="e">
        <f>SUM(AT28,AT32,AT36,AT40,AT44,AT48,AT52,AT56,AT60,AT64)</f>
        <v>#VALUE!</v>
      </c>
      <c r="AU68" s="1637"/>
      <c r="AV68" s="1640" t="e">
        <f>SUM(AV28,AV32,AV36,AV40,AV44,AV48,AV52,AV56,AV60,AV64)</f>
        <v>#VALUE!</v>
      </c>
      <c r="AW68" s="1637"/>
      <c r="AX68" s="1640" t="e">
        <f>SUM(AX28,AX32,AX36,AX40,AX44,AX48,AX52,AX56,AX60,AX64)</f>
        <v>#VALUE!</v>
      </c>
      <c r="AY68" s="1637"/>
      <c r="AZ68" s="1640" t="e">
        <f>SUM(AZ28,AZ32,AZ36,AZ40,AZ44,AZ48,AZ52,AZ56,AZ60,AZ64)</f>
        <v>#VALUE!</v>
      </c>
      <c r="BA68" s="1637"/>
      <c r="BB68" s="1640" t="e">
        <f>SUM(BB28,BB32,BB36,BB40,BB44,BB48,BB52,BB56,BB60,BB64)</f>
        <v>#VALUE!</v>
      </c>
      <c r="BC68" s="1637"/>
      <c r="BD68" s="1640" t="e">
        <f>SUM(BD28,BD32,BD36,BD40,BD44,BD48,BD52,BD56,BD60,BD64)</f>
        <v>#VALUE!</v>
      </c>
      <c r="BE68" s="1642"/>
    </row>
    <row r="69" spans="1:57" ht="24" customHeight="1">
      <c r="A69" s="914"/>
      <c r="B69" s="916"/>
      <c r="C69" s="916"/>
      <c r="D69" s="916"/>
      <c r="E69" s="917"/>
      <c r="F69" s="917"/>
      <c r="G69" s="917"/>
      <c r="H69" s="917"/>
      <c r="I69" s="917"/>
      <c r="J69" s="917"/>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4"/>
    </row>
    <row r="70" spans="1:57" ht="24" customHeight="1">
      <c r="B70" s="658"/>
      <c r="C70" s="916"/>
      <c r="D70" s="916"/>
      <c r="E70" s="916"/>
      <c r="F70" s="916"/>
      <c r="G70" s="916"/>
      <c r="H70" s="916"/>
      <c r="I70" s="916"/>
      <c r="J70" s="916"/>
      <c r="K70" s="692"/>
      <c r="L70" s="692"/>
      <c r="M70" s="692"/>
      <c r="N70" s="692"/>
      <c r="O70" s="692"/>
      <c r="P70" s="692"/>
      <c r="Q70" s="692"/>
      <c r="R70" s="692"/>
      <c r="S70" s="692"/>
      <c r="T70" s="692"/>
      <c r="U70" s="692"/>
      <c r="V70" s="658"/>
      <c r="W70" s="658"/>
      <c r="X70" s="657"/>
      <c r="Y70" s="658"/>
      <c r="Z70" s="658"/>
      <c r="AA70" s="658"/>
      <c r="AB70" s="658"/>
      <c r="AC70" s="658"/>
      <c r="AD70" s="657"/>
      <c r="AE70" s="657"/>
      <c r="AF70" s="658"/>
      <c r="AG70" s="658"/>
    </row>
    <row r="71" spans="1:57" ht="23.25" customHeight="1">
      <c r="A71" s="1709" t="s">
        <v>649</v>
      </c>
      <c r="B71" s="1709"/>
      <c r="C71" s="1709"/>
      <c r="D71" s="1709"/>
      <c r="E71" s="1709"/>
      <c r="F71" s="1709"/>
      <c r="G71" s="1709"/>
      <c r="H71" s="1709"/>
      <c r="I71" s="1709"/>
      <c r="J71" s="1709"/>
      <c r="K71" s="1709"/>
      <c r="L71" s="1709"/>
      <c r="M71" s="1709"/>
      <c r="N71" s="1709"/>
      <c r="O71" s="1709"/>
      <c r="P71" s="1709"/>
      <c r="Q71" s="1709"/>
      <c r="R71" s="1709"/>
      <c r="S71" s="1709"/>
      <c r="T71" s="1709"/>
      <c r="U71" s="1709"/>
      <c r="V71" s="1709"/>
      <c r="W71" s="1709"/>
      <c r="X71" s="1709"/>
      <c r="Y71" s="1709"/>
      <c r="Z71" s="1709"/>
      <c r="AA71" s="1709"/>
      <c r="AB71" s="1709"/>
      <c r="AC71" s="1709"/>
      <c r="AD71" s="1709"/>
      <c r="AE71" s="1709"/>
      <c r="AF71" s="1709"/>
      <c r="AG71" s="1709"/>
    </row>
    <row r="72" spans="1:57" ht="23.25" customHeight="1">
      <c r="A72" s="917"/>
      <c r="B72" s="917"/>
      <c r="C72" s="917"/>
      <c r="D72" s="917"/>
      <c r="E72" s="917"/>
      <c r="F72" s="917"/>
      <c r="G72" s="917"/>
      <c r="H72" s="917"/>
      <c r="I72" s="917"/>
      <c r="J72" s="917"/>
      <c r="K72" s="917"/>
      <c r="L72" s="917"/>
      <c r="M72" s="917"/>
      <c r="N72" s="917"/>
      <c r="O72" s="917"/>
      <c r="P72" s="917"/>
      <c r="Q72" s="917"/>
      <c r="R72" s="917"/>
      <c r="S72" s="917"/>
      <c r="T72" s="917"/>
      <c r="U72" s="917"/>
      <c r="V72" s="917"/>
      <c r="W72" s="917"/>
      <c r="X72" s="917"/>
      <c r="Y72" s="917"/>
      <c r="Z72" s="917"/>
      <c r="AA72" s="917"/>
      <c r="AB72" s="917"/>
      <c r="AC72" s="917"/>
      <c r="AD72" s="658"/>
      <c r="AF72" s="658"/>
      <c r="AI72" s="918" t="str">
        <f>様式7!$F$4</f>
        <v>○○○○○○○○○○○ESCO事業</v>
      </c>
    </row>
    <row r="73" spans="1:57" ht="21">
      <c r="A73" s="1710"/>
      <c r="B73" s="1710"/>
      <c r="C73" s="1710"/>
      <c r="D73" s="1710"/>
      <c r="E73" s="1710"/>
      <c r="F73" s="1710"/>
      <c r="G73" s="1710"/>
      <c r="H73" s="1710"/>
      <c r="I73" s="1710"/>
      <c r="J73" s="1710"/>
      <c r="K73" s="1636"/>
      <c r="L73" s="1636"/>
      <c r="M73" s="1636"/>
      <c r="N73" s="1636"/>
      <c r="O73" s="1636"/>
      <c r="P73" s="1636"/>
      <c r="Q73" s="1636"/>
      <c r="R73" s="1636"/>
      <c r="S73" s="863"/>
      <c r="T73" s="435"/>
      <c r="U73" s="435"/>
      <c r="V73" s="435"/>
      <c r="W73" s="435"/>
      <c r="X73" s="435"/>
      <c r="Y73" s="435"/>
      <c r="Z73" s="435"/>
      <c r="AA73" s="435"/>
      <c r="AB73" s="435"/>
      <c r="AC73" s="435"/>
      <c r="AD73" s="435"/>
      <c r="AE73" s="435"/>
      <c r="AF73" s="435"/>
      <c r="AG73" s="435"/>
    </row>
    <row r="74" spans="1:57">
      <c r="A74" s="435"/>
      <c r="B74" s="435"/>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row>
    <row r="75" spans="1:57">
      <c r="A75" s="435"/>
      <c r="B75" s="435"/>
      <c r="C75" s="435"/>
      <c r="D75" s="435"/>
      <c r="E75" s="435"/>
      <c r="F75" s="435"/>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row>
    <row r="76" spans="1:57">
      <c r="A76" s="435"/>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row>
    <row r="77" spans="1:57">
      <c r="A77" s="435"/>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row>
    <row r="78" spans="1:57">
      <c r="A78" s="435"/>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row>
    <row r="79" spans="1:57">
      <c r="A79" s="435"/>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row>
    <row r="80" spans="1:57">
      <c r="A80" s="435"/>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row>
    <row r="81" spans="1:33">
      <c r="A81" s="435"/>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row>
    <row r="82" spans="1:33">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row>
    <row r="83" spans="1:33">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row>
    <row r="84" spans="1:33">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row>
    <row r="85" spans="1:33">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row>
    <row r="86" spans="1:33">
      <c r="A86" s="435"/>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row>
  </sheetData>
  <mergeCells count="1291">
    <mergeCell ref="AO29:AO32"/>
    <mergeCell ref="AO33:AO36"/>
    <mergeCell ref="AO37:AO40"/>
    <mergeCell ref="AO41:AO44"/>
    <mergeCell ref="AO45:AO48"/>
    <mergeCell ref="AO49:AO52"/>
    <mergeCell ref="AO53:AO56"/>
    <mergeCell ref="AO57:AO60"/>
    <mergeCell ref="BD67:BE67"/>
    <mergeCell ref="AP68:AQ68"/>
    <mergeCell ref="AR68:AS68"/>
    <mergeCell ref="AT68:AU68"/>
    <mergeCell ref="AV68:AW68"/>
    <mergeCell ref="AX68:AY68"/>
    <mergeCell ref="AZ68:BA68"/>
    <mergeCell ref="BB68:BC68"/>
    <mergeCell ref="BD68:BE68"/>
    <mergeCell ref="BD63:BE63"/>
    <mergeCell ref="AP64:AQ64"/>
    <mergeCell ref="AR64:AS64"/>
    <mergeCell ref="AT64:AU64"/>
    <mergeCell ref="AV64:AW64"/>
    <mergeCell ref="AX64:AY64"/>
    <mergeCell ref="AZ64:BA64"/>
    <mergeCell ref="BB64:BC64"/>
    <mergeCell ref="BD64:BE64"/>
    <mergeCell ref="BD59:BE59"/>
    <mergeCell ref="AP60:AQ60"/>
    <mergeCell ref="AR60:AS60"/>
    <mergeCell ref="AT60:AU60"/>
    <mergeCell ref="AV60:AW60"/>
    <mergeCell ref="AX60:AY60"/>
    <mergeCell ref="AN65:AN68"/>
    <mergeCell ref="AP65:AQ65"/>
    <mergeCell ref="AR65:AS65"/>
    <mergeCell ref="AT65:AU65"/>
    <mergeCell ref="AV65:AW65"/>
    <mergeCell ref="AX65:AY65"/>
    <mergeCell ref="AZ65:BA65"/>
    <mergeCell ref="BB65:BC65"/>
    <mergeCell ref="BD65:BE65"/>
    <mergeCell ref="AP66:AQ66"/>
    <mergeCell ref="AR66:AS66"/>
    <mergeCell ref="AT66:AU66"/>
    <mergeCell ref="AV66:AW66"/>
    <mergeCell ref="AX66:AY66"/>
    <mergeCell ref="AZ66:BA66"/>
    <mergeCell ref="BB66:BC66"/>
    <mergeCell ref="BD66:BE66"/>
    <mergeCell ref="AP67:AQ67"/>
    <mergeCell ref="AR67:AS67"/>
    <mergeCell ref="AT67:AU67"/>
    <mergeCell ref="AV67:AW67"/>
    <mergeCell ref="AX67:AY67"/>
    <mergeCell ref="AZ67:BA67"/>
    <mergeCell ref="BB67:BC67"/>
    <mergeCell ref="AN61:AN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BB62:BC62"/>
    <mergeCell ref="BD62:BE62"/>
    <mergeCell ref="AP63:AQ63"/>
    <mergeCell ref="AR63:AS63"/>
    <mergeCell ref="AT63:AU63"/>
    <mergeCell ref="AV63:AW63"/>
    <mergeCell ref="AX63:AY63"/>
    <mergeCell ref="AZ63:BA63"/>
    <mergeCell ref="BB63:BC63"/>
    <mergeCell ref="AO61:AO64"/>
    <mergeCell ref="AZ60:BA60"/>
    <mergeCell ref="BB60:BC60"/>
    <mergeCell ref="BD60:BE60"/>
    <mergeCell ref="AN57:AN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BD58:BE58"/>
    <mergeCell ref="AP59:AQ59"/>
    <mergeCell ref="AR59:AS59"/>
    <mergeCell ref="AT59:AU59"/>
    <mergeCell ref="AV59:AW59"/>
    <mergeCell ref="AX59:AY59"/>
    <mergeCell ref="AZ59:BA59"/>
    <mergeCell ref="BB59:BC59"/>
    <mergeCell ref="BD55:BE55"/>
    <mergeCell ref="AP56:AQ56"/>
    <mergeCell ref="AR56:AS56"/>
    <mergeCell ref="AT56:AU56"/>
    <mergeCell ref="AV56:AW56"/>
    <mergeCell ref="AX56:AY56"/>
    <mergeCell ref="AZ56:BA56"/>
    <mergeCell ref="BB56:BC56"/>
    <mergeCell ref="BD56:BE56"/>
    <mergeCell ref="AN53:AN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BB54:BC54"/>
    <mergeCell ref="BD54:BE54"/>
    <mergeCell ref="AP55:AQ55"/>
    <mergeCell ref="AR55:AS55"/>
    <mergeCell ref="AT55:AU55"/>
    <mergeCell ref="AV55:AW55"/>
    <mergeCell ref="AX55:AY55"/>
    <mergeCell ref="AZ55:BA55"/>
    <mergeCell ref="BB55:BC55"/>
    <mergeCell ref="BD51:BE51"/>
    <mergeCell ref="AP52:AQ52"/>
    <mergeCell ref="AR52:AS52"/>
    <mergeCell ref="AT52:AU52"/>
    <mergeCell ref="AV52:AW52"/>
    <mergeCell ref="AX52:AY52"/>
    <mergeCell ref="AZ52:BA52"/>
    <mergeCell ref="BB52:BC52"/>
    <mergeCell ref="BD52:BE52"/>
    <mergeCell ref="AN49:AN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BD50:BE50"/>
    <mergeCell ref="AP51:AQ51"/>
    <mergeCell ref="AR51:AS51"/>
    <mergeCell ref="AT51:AU51"/>
    <mergeCell ref="AV51:AW51"/>
    <mergeCell ref="AX51:AY51"/>
    <mergeCell ref="AZ51:BA51"/>
    <mergeCell ref="BB51:BC51"/>
    <mergeCell ref="BD47:BE47"/>
    <mergeCell ref="AP48:AQ48"/>
    <mergeCell ref="AR48:AS48"/>
    <mergeCell ref="AT48:AU48"/>
    <mergeCell ref="AV48:AW48"/>
    <mergeCell ref="AX48:AY48"/>
    <mergeCell ref="AZ48:BA48"/>
    <mergeCell ref="BB48:BC48"/>
    <mergeCell ref="BD48:BE48"/>
    <mergeCell ref="AN45:AN48"/>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Z46:BA46"/>
    <mergeCell ref="BB46:BC46"/>
    <mergeCell ref="BD46:BE46"/>
    <mergeCell ref="AP47:AQ47"/>
    <mergeCell ref="AR47:AS47"/>
    <mergeCell ref="AT47:AU47"/>
    <mergeCell ref="AV47:AW47"/>
    <mergeCell ref="AX47:AY47"/>
    <mergeCell ref="AZ47:BA47"/>
    <mergeCell ref="BB47:BC47"/>
    <mergeCell ref="BD43:BE43"/>
    <mergeCell ref="AP44:AQ44"/>
    <mergeCell ref="AR44:AS44"/>
    <mergeCell ref="AT44:AU44"/>
    <mergeCell ref="AV44:AW44"/>
    <mergeCell ref="AX44:AY44"/>
    <mergeCell ref="AZ44:BA44"/>
    <mergeCell ref="BB44:BC44"/>
    <mergeCell ref="BD44:BE44"/>
    <mergeCell ref="AN41:AN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BD42:BE42"/>
    <mergeCell ref="AP43:AQ43"/>
    <mergeCell ref="AR43:AS43"/>
    <mergeCell ref="AT43:AU43"/>
    <mergeCell ref="AV43:AW43"/>
    <mergeCell ref="AX43:AY43"/>
    <mergeCell ref="AZ43:BA43"/>
    <mergeCell ref="BB43:BC43"/>
    <mergeCell ref="BD39:BE39"/>
    <mergeCell ref="AP40:AQ40"/>
    <mergeCell ref="AR40:AS40"/>
    <mergeCell ref="AT40:AU40"/>
    <mergeCell ref="AV40:AW40"/>
    <mergeCell ref="AX40:AY40"/>
    <mergeCell ref="AZ40:BA40"/>
    <mergeCell ref="BB40:BC40"/>
    <mergeCell ref="BD40:BE40"/>
    <mergeCell ref="AN37:AN40"/>
    <mergeCell ref="AP37:AQ37"/>
    <mergeCell ref="AR37:AS37"/>
    <mergeCell ref="AT37:AU37"/>
    <mergeCell ref="AV37:AW37"/>
    <mergeCell ref="AX37:AY37"/>
    <mergeCell ref="AZ37:BA37"/>
    <mergeCell ref="BB37:BC37"/>
    <mergeCell ref="BD37:BE37"/>
    <mergeCell ref="AP38:AQ38"/>
    <mergeCell ref="AR38:AS38"/>
    <mergeCell ref="AT38:AU38"/>
    <mergeCell ref="AV38:AW38"/>
    <mergeCell ref="AX38:AY38"/>
    <mergeCell ref="AZ38:BA38"/>
    <mergeCell ref="BB38:BC38"/>
    <mergeCell ref="BD38:BE38"/>
    <mergeCell ref="AP39:AQ39"/>
    <mergeCell ref="AR39:AS39"/>
    <mergeCell ref="AT39:AU39"/>
    <mergeCell ref="AV39:AW39"/>
    <mergeCell ref="AX39:AY39"/>
    <mergeCell ref="AZ39:BA39"/>
    <mergeCell ref="BB39:BC39"/>
    <mergeCell ref="BD35:BE35"/>
    <mergeCell ref="AP36:AQ36"/>
    <mergeCell ref="AR36:AS36"/>
    <mergeCell ref="AT36:AU36"/>
    <mergeCell ref="AV36:AW36"/>
    <mergeCell ref="AX36:AY36"/>
    <mergeCell ref="AZ36:BA36"/>
    <mergeCell ref="BB36:BC36"/>
    <mergeCell ref="BD36:BE36"/>
    <mergeCell ref="AN33:AN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Z34:BA34"/>
    <mergeCell ref="BB34:BC34"/>
    <mergeCell ref="BD34:BE34"/>
    <mergeCell ref="AP35:AQ35"/>
    <mergeCell ref="AR35:AS35"/>
    <mergeCell ref="AT35:AU35"/>
    <mergeCell ref="AV35:AW35"/>
    <mergeCell ref="AX35:AY35"/>
    <mergeCell ref="AZ35:BA35"/>
    <mergeCell ref="BB35:BC35"/>
    <mergeCell ref="BD31:BE31"/>
    <mergeCell ref="AP32:AQ32"/>
    <mergeCell ref="AR32:AS32"/>
    <mergeCell ref="AT32:AU32"/>
    <mergeCell ref="AV32:AW32"/>
    <mergeCell ref="AX32:AY32"/>
    <mergeCell ref="AZ32:BA32"/>
    <mergeCell ref="BB32:BC32"/>
    <mergeCell ref="BD32:BE32"/>
    <mergeCell ref="AN29:AN32"/>
    <mergeCell ref="AP29:AQ29"/>
    <mergeCell ref="AR29:AS29"/>
    <mergeCell ref="AT29:AU29"/>
    <mergeCell ref="AV29:AW29"/>
    <mergeCell ref="AX29:AY29"/>
    <mergeCell ref="AZ29:BA29"/>
    <mergeCell ref="BB29:BC29"/>
    <mergeCell ref="BD29:BE29"/>
    <mergeCell ref="AP30:AQ30"/>
    <mergeCell ref="AR30:AS30"/>
    <mergeCell ref="AT30:AU30"/>
    <mergeCell ref="AV30:AW30"/>
    <mergeCell ref="AX30:AY30"/>
    <mergeCell ref="AZ30:BA30"/>
    <mergeCell ref="BB30:BC30"/>
    <mergeCell ref="BD30:BE30"/>
    <mergeCell ref="AP31:AQ31"/>
    <mergeCell ref="AR31:AS31"/>
    <mergeCell ref="AT31:AU31"/>
    <mergeCell ref="AV31:AW31"/>
    <mergeCell ref="AX31:AY31"/>
    <mergeCell ref="AZ31:BA31"/>
    <mergeCell ref="BB31:BC31"/>
    <mergeCell ref="BD27:BE27"/>
    <mergeCell ref="AP28:AQ28"/>
    <mergeCell ref="AR28:AS28"/>
    <mergeCell ref="AT28:AU28"/>
    <mergeCell ref="AV28:AW28"/>
    <mergeCell ref="AX28:AY28"/>
    <mergeCell ref="AZ28:BA28"/>
    <mergeCell ref="BB28:BC28"/>
    <mergeCell ref="BD28:BE28"/>
    <mergeCell ref="AN25:AN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AX26:AY26"/>
    <mergeCell ref="AZ26:BA26"/>
    <mergeCell ref="BB26:BC26"/>
    <mergeCell ref="BD26:BE26"/>
    <mergeCell ref="AP27:AQ27"/>
    <mergeCell ref="AR27:AS27"/>
    <mergeCell ref="AT27:AU27"/>
    <mergeCell ref="AV27:AW27"/>
    <mergeCell ref="AX27:AY27"/>
    <mergeCell ref="AZ27:BA27"/>
    <mergeCell ref="BB27:BC27"/>
    <mergeCell ref="AN23:AN24"/>
    <mergeCell ref="AP23:AQ24"/>
    <mergeCell ref="AR23:BE23"/>
    <mergeCell ref="AR24:AS24"/>
    <mergeCell ref="AT24:AU24"/>
    <mergeCell ref="AV24:AW24"/>
    <mergeCell ref="AX24:AY24"/>
    <mergeCell ref="AZ24:BA24"/>
    <mergeCell ref="BB24:BC24"/>
    <mergeCell ref="BD24:BE24"/>
    <mergeCell ref="AO23:AO24"/>
    <mergeCell ref="AO25:AO28"/>
    <mergeCell ref="AH60:AI60"/>
    <mergeCell ref="AH61:AI61"/>
    <mergeCell ref="AH62:AI62"/>
    <mergeCell ref="AH63:AI63"/>
    <mergeCell ref="AH64:AI64"/>
    <mergeCell ref="AH65:AI65"/>
    <mergeCell ref="AH66:AI66"/>
    <mergeCell ref="AH67:AI67"/>
    <mergeCell ref="AH68:AI68"/>
    <mergeCell ref="AH51:AI51"/>
    <mergeCell ref="AH52:AI52"/>
    <mergeCell ref="AH53:AI53"/>
    <mergeCell ref="AH54:AI54"/>
    <mergeCell ref="AH55:AI55"/>
    <mergeCell ref="AH56:AI56"/>
    <mergeCell ref="AH57:AI57"/>
    <mergeCell ref="AH58:AI58"/>
    <mergeCell ref="AH59:AI59"/>
    <mergeCell ref="AH42:AI42"/>
    <mergeCell ref="AH43:AI43"/>
    <mergeCell ref="AH44:AI44"/>
    <mergeCell ref="AH45:AI45"/>
    <mergeCell ref="AH46:AI46"/>
    <mergeCell ref="AH47:AI47"/>
    <mergeCell ref="AH48:AI48"/>
    <mergeCell ref="AH49:AI49"/>
    <mergeCell ref="AH50:AI50"/>
    <mergeCell ref="AH33:AI33"/>
    <mergeCell ref="AH34:AI34"/>
    <mergeCell ref="AH35:AI35"/>
    <mergeCell ref="AH36:AI36"/>
    <mergeCell ref="AH37:AI37"/>
    <mergeCell ref="AH38:AI38"/>
    <mergeCell ref="AH39:AI39"/>
    <mergeCell ref="AH40:AI40"/>
    <mergeCell ref="AH41:AI41"/>
    <mergeCell ref="AH23:AI24"/>
    <mergeCell ref="AH25:AI25"/>
    <mergeCell ref="AH26:AI26"/>
    <mergeCell ref="AH27:AI27"/>
    <mergeCell ref="AH28:AI28"/>
    <mergeCell ref="AH29:AI29"/>
    <mergeCell ref="AH30:AI30"/>
    <mergeCell ref="AH31:AI31"/>
    <mergeCell ref="AH32:AI32"/>
    <mergeCell ref="AG9:AH9"/>
    <mergeCell ref="AG10:AH10"/>
    <mergeCell ref="AC5:AF5"/>
    <mergeCell ref="AC6:AF6"/>
    <mergeCell ref="AC7:AF7"/>
    <mergeCell ref="AC8:AF8"/>
    <mergeCell ref="AC9:AF9"/>
    <mergeCell ref="AC10:AF10"/>
    <mergeCell ref="AD27:AE27"/>
    <mergeCell ref="AF23:AG24"/>
    <mergeCell ref="AD24:AE24"/>
    <mergeCell ref="AD32:AE32"/>
    <mergeCell ref="AF32:AG32"/>
    <mergeCell ref="AB28:AC28"/>
    <mergeCell ref="AD28:AE28"/>
    <mergeCell ref="AF28:AG28"/>
    <mergeCell ref="AF30:AG30"/>
    <mergeCell ref="N6:O6"/>
    <mergeCell ref="N7:O7"/>
    <mergeCell ref="N8:O8"/>
    <mergeCell ref="N9:O9"/>
    <mergeCell ref="N10:O10"/>
    <mergeCell ref="Q6:R6"/>
    <mergeCell ref="Q7:R7"/>
    <mergeCell ref="Q8:R8"/>
    <mergeCell ref="Q9:R9"/>
    <mergeCell ref="Q10:R10"/>
    <mergeCell ref="Z7:AA7"/>
    <mergeCell ref="Z8:AA8"/>
    <mergeCell ref="Z9:AA9"/>
    <mergeCell ref="AG6:AH6"/>
    <mergeCell ref="AG7:AH7"/>
    <mergeCell ref="AG8:AH8"/>
    <mergeCell ref="B65:C65"/>
    <mergeCell ref="D65:E65"/>
    <mergeCell ref="F65:G65"/>
    <mergeCell ref="H65:I65"/>
    <mergeCell ref="V65:W65"/>
    <mergeCell ref="X65:Y65"/>
    <mergeCell ref="Z65:AA65"/>
    <mergeCell ref="AB65:AC65"/>
    <mergeCell ref="AD65:AE65"/>
    <mergeCell ref="AF65:AG65"/>
    <mergeCell ref="J65:K65"/>
    <mergeCell ref="L65:M65"/>
    <mergeCell ref="N65:O65"/>
    <mergeCell ref="P65:Q65"/>
    <mergeCell ref="R65:S65"/>
    <mergeCell ref="T65:U65"/>
    <mergeCell ref="B68:C68"/>
    <mergeCell ref="D68:E68"/>
    <mergeCell ref="F68:G68"/>
    <mergeCell ref="H68:I68"/>
    <mergeCell ref="J68:K68"/>
    <mergeCell ref="AD67:AE67"/>
    <mergeCell ref="AF67:AG67"/>
    <mergeCell ref="A71:AG71"/>
    <mergeCell ref="A73:D73"/>
    <mergeCell ref="E73:J73"/>
    <mergeCell ref="K73:N73"/>
    <mergeCell ref="O73:R73"/>
    <mergeCell ref="N67:O67"/>
    <mergeCell ref="P67:Q67"/>
    <mergeCell ref="R67:S67"/>
    <mergeCell ref="T67:U67"/>
    <mergeCell ref="V67:W67"/>
    <mergeCell ref="X67:Y67"/>
    <mergeCell ref="L68:M68"/>
    <mergeCell ref="AF68:AG68"/>
    <mergeCell ref="A65:A68"/>
    <mergeCell ref="N68:O68"/>
    <mergeCell ref="P68:Q68"/>
    <mergeCell ref="R68:S68"/>
    <mergeCell ref="T68:U68"/>
    <mergeCell ref="V68:W68"/>
    <mergeCell ref="X68:Y68"/>
    <mergeCell ref="Z68:AA68"/>
    <mergeCell ref="AB68:AC68"/>
    <mergeCell ref="Z66:AA66"/>
    <mergeCell ref="AB66:AC66"/>
    <mergeCell ref="AD66:AE66"/>
    <mergeCell ref="AF66:AG66"/>
    <mergeCell ref="B67:C67"/>
    <mergeCell ref="D67:E67"/>
    <mergeCell ref="F67:G67"/>
    <mergeCell ref="H67:I67"/>
    <mergeCell ref="J67:K67"/>
    <mergeCell ref="L67:M67"/>
    <mergeCell ref="N66:O66"/>
    <mergeCell ref="P66:Q66"/>
    <mergeCell ref="R66:S66"/>
    <mergeCell ref="T66:U66"/>
    <mergeCell ref="V66:W66"/>
    <mergeCell ref="X66:Y66"/>
    <mergeCell ref="B66:C66"/>
    <mergeCell ref="D66:E66"/>
    <mergeCell ref="F66:G66"/>
    <mergeCell ref="H66:I66"/>
    <mergeCell ref="J66:K66"/>
    <mergeCell ref="L66:M66"/>
    <mergeCell ref="Z67:AA67"/>
    <mergeCell ref="AB67:AC67"/>
    <mergeCell ref="B63:C63"/>
    <mergeCell ref="D63:E63"/>
    <mergeCell ref="F63:G63"/>
    <mergeCell ref="H63:I63"/>
    <mergeCell ref="J63:K63"/>
    <mergeCell ref="L62:M62"/>
    <mergeCell ref="N62:O62"/>
    <mergeCell ref="P62:Q62"/>
    <mergeCell ref="R62:S62"/>
    <mergeCell ref="B62:C62"/>
    <mergeCell ref="D62:E62"/>
    <mergeCell ref="F62:G62"/>
    <mergeCell ref="H62:I62"/>
    <mergeCell ref="J62:K62"/>
    <mergeCell ref="X62:Y62"/>
    <mergeCell ref="Z62:AA62"/>
    <mergeCell ref="AB62:AC62"/>
    <mergeCell ref="L63:M63"/>
    <mergeCell ref="N63:O63"/>
    <mergeCell ref="P63:Q63"/>
    <mergeCell ref="R63:S63"/>
    <mergeCell ref="AD62:AE62"/>
    <mergeCell ref="AF62:AG62"/>
    <mergeCell ref="T62:U62"/>
    <mergeCell ref="V62:W62"/>
    <mergeCell ref="X63:Y63"/>
    <mergeCell ref="Z63:AA63"/>
    <mergeCell ref="AB63:AC63"/>
    <mergeCell ref="AD63:AE63"/>
    <mergeCell ref="AF63:AG63"/>
    <mergeCell ref="T63:U63"/>
    <mergeCell ref="V63:W63"/>
    <mergeCell ref="L61:M61"/>
    <mergeCell ref="N61:O61"/>
    <mergeCell ref="P61:Q61"/>
    <mergeCell ref="R61:S61"/>
    <mergeCell ref="AD59:AE59"/>
    <mergeCell ref="AF59:AG59"/>
    <mergeCell ref="B61:C61"/>
    <mergeCell ref="D61:E61"/>
    <mergeCell ref="F61:G61"/>
    <mergeCell ref="H61:I61"/>
    <mergeCell ref="J61:K61"/>
    <mergeCell ref="N59:O59"/>
    <mergeCell ref="P59:Q59"/>
    <mergeCell ref="R59:S59"/>
    <mergeCell ref="T59:U59"/>
    <mergeCell ref="V59:W59"/>
    <mergeCell ref="X59:Y59"/>
    <mergeCell ref="X61:Y61"/>
    <mergeCell ref="Z61:AA61"/>
    <mergeCell ref="AB61:AC61"/>
    <mergeCell ref="AD61:AE61"/>
    <mergeCell ref="AF61:AG61"/>
    <mergeCell ref="T61:U61"/>
    <mergeCell ref="V61:W61"/>
    <mergeCell ref="J60:K60"/>
    <mergeCell ref="L60:M60"/>
    <mergeCell ref="N60:O60"/>
    <mergeCell ref="V60:W60"/>
    <mergeCell ref="X60:Y60"/>
    <mergeCell ref="Z58:AA58"/>
    <mergeCell ref="AB58:AC58"/>
    <mergeCell ref="AD58:AE58"/>
    <mergeCell ref="AF58:AG58"/>
    <mergeCell ref="B59:C59"/>
    <mergeCell ref="D59:E59"/>
    <mergeCell ref="F59:G59"/>
    <mergeCell ref="H59:I59"/>
    <mergeCell ref="J59:K59"/>
    <mergeCell ref="L59:M59"/>
    <mergeCell ref="N58:O58"/>
    <mergeCell ref="P58:Q58"/>
    <mergeCell ref="R58:S58"/>
    <mergeCell ref="T58:U58"/>
    <mergeCell ref="V58:W58"/>
    <mergeCell ref="X58:Y58"/>
    <mergeCell ref="B58:C58"/>
    <mergeCell ref="D58:E58"/>
    <mergeCell ref="F58:G58"/>
    <mergeCell ref="H58:I58"/>
    <mergeCell ref="J58:K58"/>
    <mergeCell ref="L58:M58"/>
    <mergeCell ref="Z59:AA59"/>
    <mergeCell ref="AB59:AC59"/>
    <mergeCell ref="X57:Y57"/>
    <mergeCell ref="Z57:AA57"/>
    <mergeCell ref="AB57:AC57"/>
    <mergeCell ref="AD57:AE57"/>
    <mergeCell ref="AF57:AG57"/>
    <mergeCell ref="J57:K57"/>
    <mergeCell ref="L57:M57"/>
    <mergeCell ref="N57:O57"/>
    <mergeCell ref="P57:Q57"/>
    <mergeCell ref="R57:S57"/>
    <mergeCell ref="T57:U57"/>
    <mergeCell ref="B57:C57"/>
    <mergeCell ref="D57:E57"/>
    <mergeCell ref="F57:G57"/>
    <mergeCell ref="H57:I57"/>
    <mergeCell ref="L55:M55"/>
    <mergeCell ref="N55:O55"/>
    <mergeCell ref="P55:Q55"/>
    <mergeCell ref="R55:S55"/>
    <mergeCell ref="V57:W57"/>
    <mergeCell ref="B56:C56"/>
    <mergeCell ref="D56:E56"/>
    <mergeCell ref="F56:G56"/>
    <mergeCell ref="H56:I56"/>
    <mergeCell ref="J56:K56"/>
    <mergeCell ref="L56:M56"/>
    <mergeCell ref="N56:O56"/>
    <mergeCell ref="P56:Q56"/>
    <mergeCell ref="R56:S56"/>
    <mergeCell ref="T56:U56"/>
    <mergeCell ref="V56:W56"/>
    <mergeCell ref="X56:Y56"/>
    <mergeCell ref="X54:Y54"/>
    <mergeCell ref="Z54:AA54"/>
    <mergeCell ref="AB54:AC54"/>
    <mergeCell ref="AD54:AE54"/>
    <mergeCell ref="AF54:AG54"/>
    <mergeCell ref="B55:C55"/>
    <mergeCell ref="D55:E55"/>
    <mergeCell ref="F55:G55"/>
    <mergeCell ref="H55:I55"/>
    <mergeCell ref="J55:K55"/>
    <mergeCell ref="L54:M54"/>
    <mergeCell ref="N54:O54"/>
    <mergeCell ref="P54:Q54"/>
    <mergeCell ref="R54:S54"/>
    <mergeCell ref="T54:U54"/>
    <mergeCell ref="V54:W54"/>
    <mergeCell ref="X55:Y55"/>
    <mergeCell ref="Z55:AA55"/>
    <mergeCell ref="AB55:AC55"/>
    <mergeCell ref="AD55:AE55"/>
    <mergeCell ref="AF55:AG55"/>
    <mergeCell ref="T55:U55"/>
    <mergeCell ref="V55:W55"/>
    <mergeCell ref="B54:C54"/>
    <mergeCell ref="J54:K54"/>
    <mergeCell ref="P53:Q53"/>
    <mergeCell ref="R53:S53"/>
    <mergeCell ref="AD51:AE51"/>
    <mergeCell ref="N52:O52"/>
    <mergeCell ref="P52:Q52"/>
    <mergeCell ref="R52:S52"/>
    <mergeCell ref="T52:U52"/>
    <mergeCell ref="V52:W52"/>
    <mergeCell ref="X52:Y52"/>
    <mergeCell ref="Z52:AA52"/>
    <mergeCell ref="AB52:AC52"/>
    <mergeCell ref="AD52:AE52"/>
    <mergeCell ref="AF51:AG51"/>
    <mergeCell ref="B53:C53"/>
    <mergeCell ref="D53:E53"/>
    <mergeCell ref="F53:G53"/>
    <mergeCell ref="H53:I53"/>
    <mergeCell ref="J53:K53"/>
    <mergeCell ref="N51:O51"/>
    <mergeCell ref="P51:Q51"/>
    <mergeCell ref="R51:S51"/>
    <mergeCell ref="T51:U51"/>
    <mergeCell ref="V51:W51"/>
    <mergeCell ref="X51:Y51"/>
    <mergeCell ref="X53:Y53"/>
    <mergeCell ref="Z53:AA53"/>
    <mergeCell ref="AB53:AC53"/>
    <mergeCell ref="AD53:AE53"/>
    <mergeCell ref="AF53:AG53"/>
    <mergeCell ref="T53:U53"/>
    <mergeCell ref="V53:W53"/>
    <mergeCell ref="D52:E52"/>
    <mergeCell ref="F52:G52"/>
    <mergeCell ref="H52:I52"/>
    <mergeCell ref="J52:K52"/>
    <mergeCell ref="L52:M52"/>
    <mergeCell ref="Z50:AA50"/>
    <mergeCell ref="AB50:AC50"/>
    <mergeCell ref="AD50:AE50"/>
    <mergeCell ref="AF50:AG50"/>
    <mergeCell ref="B51:C51"/>
    <mergeCell ref="D51:E51"/>
    <mergeCell ref="F51:G51"/>
    <mergeCell ref="H51:I51"/>
    <mergeCell ref="J51:K51"/>
    <mergeCell ref="L51:M51"/>
    <mergeCell ref="N50:O50"/>
    <mergeCell ref="P50:Q50"/>
    <mergeCell ref="R50:S50"/>
    <mergeCell ref="T50:U50"/>
    <mergeCell ref="V50:W50"/>
    <mergeCell ref="X50:Y50"/>
    <mergeCell ref="B50:C50"/>
    <mergeCell ref="D50:E50"/>
    <mergeCell ref="F50:G50"/>
    <mergeCell ref="H50:I50"/>
    <mergeCell ref="J50:K50"/>
    <mergeCell ref="L50:M50"/>
    <mergeCell ref="Z51:AA51"/>
    <mergeCell ref="AB51:AC51"/>
    <mergeCell ref="X49:Y49"/>
    <mergeCell ref="Z49:AA49"/>
    <mergeCell ref="AB49:AC49"/>
    <mergeCell ref="AD49:AE49"/>
    <mergeCell ref="AF49:AG49"/>
    <mergeCell ref="J49:K49"/>
    <mergeCell ref="L49:M49"/>
    <mergeCell ref="N49:O49"/>
    <mergeCell ref="P49:Q49"/>
    <mergeCell ref="R49:S49"/>
    <mergeCell ref="T49:U49"/>
    <mergeCell ref="B49:C49"/>
    <mergeCell ref="D49:E49"/>
    <mergeCell ref="F49:G49"/>
    <mergeCell ref="H49:I49"/>
    <mergeCell ref="L47:M47"/>
    <mergeCell ref="N47:O47"/>
    <mergeCell ref="P47:Q47"/>
    <mergeCell ref="R47:S47"/>
    <mergeCell ref="V49:W49"/>
    <mergeCell ref="B47:C47"/>
    <mergeCell ref="D47:E47"/>
    <mergeCell ref="F47:G47"/>
    <mergeCell ref="H47:I47"/>
    <mergeCell ref="J47:K47"/>
    <mergeCell ref="L46:M46"/>
    <mergeCell ref="N46:O46"/>
    <mergeCell ref="P46:Q46"/>
    <mergeCell ref="R46:S46"/>
    <mergeCell ref="T46:U46"/>
    <mergeCell ref="V46:W46"/>
    <mergeCell ref="X47:Y47"/>
    <mergeCell ref="Z47:AA47"/>
    <mergeCell ref="AB47:AC47"/>
    <mergeCell ref="AD47:AE47"/>
    <mergeCell ref="AF47:AG47"/>
    <mergeCell ref="T47:U47"/>
    <mergeCell ref="V47:W47"/>
    <mergeCell ref="B46:C46"/>
    <mergeCell ref="D46:E46"/>
    <mergeCell ref="F46:G46"/>
    <mergeCell ref="H46:I46"/>
    <mergeCell ref="J46:K46"/>
    <mergeCell ref="P45:Q45"/>
    <mergeCell ref="R45:S45"/>
    <mergeCell ref="AD43:AE43"/>
    <mergeCell ref="N44:O44"/>
    <mergeCell ref="P44:Q44"/>
    <mergeCell ref="R44:S44"/>
    <mergeCell ref="X46:Y46"/>
    <mergeCell ref="Z46:AA46"/>
    <mergeCell ref="AB46:AC46"/>
    <mergeCell ref="AD46:AE46"/>
    <mergeCell ref="T44:U44"/>
    <mergeCell ref="AF43:AG43"/>
    <mergeCell ref="B45:C45"/>
    <mergeCell ref="D45:E45"/>
    <mergeCell ref="F45:G45"/>
    <mergeCell ref="H45:I45"/>
    <mergeCell ref="J45:K45"/>
    <mergeCell ref="N43:O43"/>
    <mergeCell ref="P43:Q43"/>
    <mergeCell ref="R43:S43"/>
    <mergeCell ref="T43:U43"/>
    <mergeCell ref="V43:W43"/>
    <mergeCell ref="X43:Y43"/>
    <mergeCell ref="X45:Y45"/>
    <mergeCell ref="Z45:AA45"/>
    <mergeCell ref="AB45:AC45"/>
    <mergeCell ref="AD45:AE45"/>
    <mergeCell ref="AF45:AG45"/>
    <mergeCell ref="T45:U45"/>
    <mergeCell ref="V45:W45"/>
    <mergeCell ref="V44:W44"/>
    <mergeCell ref="AF46:AG46"/>
    <mergeCell ref="Z42:AA42"/>
    <mergeCell ref="AB42:AC42"/>
    <mergeCell ref="AD42:AE42"/>
    <mergeCell ref="AF42:AG42"/>
    <mergeCell ref="B43:C43"/>
    <mergeCell ref="D43:E43"/>
    <mergeCell ref="F43:G43"/>
    <mergeCell ref="H43:I43"/>
    <mergeCell ref="J43:K43"/>
    <mergeCell ref="L43:M43"/>
    <mergeCell ref="N42:O42"/>
    <mergeCell ref="P42:Q42"/>
    <mergeCell ref="R42:S42"/>
    <mergeCell ref="T42:U42"/>
    <mergeCell ref="V42:W42"/>
    <mergeCell ref="X42:Y42"/>
    <mergeCell ref="B42:C42"/>
    <mergeCell ref="D42:E42"/>
    <mergeCell ref="F42:G42"/>
    <mergeCell ref="H42:I42"/>
    <mergeCell ref="J42:K42"/>
    <mergeCell ref="L42:M42"/>
    <mergeCell ref="Z43:AA43"/>
    <mergeCell ref="AB43:AC43"/>
    <mergeCell ref="X41:Y41"/>
    <mergeCell ref="Z41:AA41"/>
    <mergeCell ref="AB41:AC41"/>
    <mergeCell ref="AD41:AE41"/>
    <mergeCell ref="AF41:AG41"/>
    <mergeCell ref="J41:K41"/>
    <mergeCell ref="L41:M41"/>
    <mergeCell ref="N41:O41"/>
    <mergeCell ref="P41:Q41"/>
    <mergeCell ref="R41:S41"/>
    <mergeCell ref="T41:U41"/>
    <mergeCell ref="B41:C41"/>
    <mergeCell ref="D41:E41"/>
    <mergeCell ref="F41:G41"/>
    <mergeCell ref="H41:I41"/>
    <mergeCell ref="L39:M39"/>
    <mergeCell ref="N39:O39"/>
    <mergeCell ref="P39:Q39"/>
    <mergeCell ref="R39:S39"/>
    <mergeCell ref="V41:W41"/>
    <mergeCell ref="B40:C40"/>
    <mergeCell ref="D40:E40"/>
    <mergeCell ref="F40:G40"/>
    <mergeCell ref="H40:I40"/>
    <mergeCell ref="J40:K40"/>
    <mergeCell ref="L40:M40"/>
    <mergeCell ref="N40:O40"/>
    <mergeCell ref="P40:Q40"/>
    <mergeCell ref="R40:S40"/>
    <mergeCell ref="T40:U40"/>
    <mergeCell ref="V40:W40"/>
    <mergeCell ref="X40:Y40"/>
    <mergeCell ref="V39:W39"/>
    <mergeCell ref="B38:C38"/>
    <mergeCell ref="J38:K38"/>
    <mergeCell ref="X38:Y38"/>
    <mergeCell ref="N35:O35"/>
    <mergeCell ref="P35:Q35"/>
    <mergeCell ref="R35:S35"/>
    <mergeCell ref="T35:U35"/>
    <mergeCell ref="V35:W35"/>
    <mergeCell ref="X35:Y35"/>
    <mergeCell ref="X37:Y37"/>
    <mergeCell ref="Z37:AA37"/>
    <mergeCell ref="AB37:AC37"/>
    <mergeCell ref="AD37:AE37"/>
    <mergeCell ref="AF37:AG37"/>
    <mergeCell ref="T37:U37"/>
    <mergeCell ref="V37:W37"/>
    <mergeCell ref="B35:C35"/>
    <mergeCell ref="N37:O37"/>
    <mergeCell ref="P37:Q37"/>
    <mergeCell ref="R37:S37"/>
    <mergeCell ref="F35:G35"/>
    <mergeCell ref="H35:I35"/>
    <mergeCell ref="AF36:AG36"/>
    <mergeCell ref="J35:K35"/>
    <mergeCell ref="L35:M35"/>
    <mergeCell ref="V36:W36"/>
    <mergeCell ref="X36:Y36"/>
    <mergeCell ref="F36:G36"/>
    <mergeCell ref="H36:I36"/>
    <mergeCell ref="J36:K36"/>
    <mergeCell ref="L36:M36"/>
    <mergeCell ref="Z38:AA38"/>
    <mergeCell ref="AB38:AC38"/>
    <mergeCell ref="AD38:AE38"/>
    <mergeCell ref="AF38:AG38"/>
    <mergeCell ref="L38:M38"/>
    <mergeCell ref="N38:O38"/>
    <mergeCell ref="P38:Q38"/>
    <mergeCell ref="R38:S38"/>
    <mergeCell ref="T38:U38"/>
    <mergeCell ref="V38:W38"/>
    <mergeCell ref="Z35:AA35"/>
    <mergeCell ref="AB35:AC35"/>
    <mergeCell ref="AD35:AE35"/>
    <mergeCell ref="AF35:AG35"/>
    <mergeCell ref="AF33:AG33"/>
    <mergeCell ref="B34:C34"/>
    <mergeCell ref="D34:E34"/>
    <mergeCell ref="F34:G34"/>
    <mergeCell ref="H34:I34"/>
    <mergeCell ref="J34:K34"/>
    <mergeCell ref="L34:M34"/>
    <mergeCell ref="N33:O33"/>
    <mergeCell ref="P33:Q33"/>
    <mergeCell ref="R33:S33"/>
    <mergeCell ref="T33:U33"/>
    <mergeCell ref="V33:W33"/>
    <mergeCell ref="X33:Y33"/>
    <mergeCell ref="Z34:AA34"/>
    <mergeCell ref="AB34:AC34"/>
    <mergeCell ref="AD34:AE34"/>
    <mergeCell ref="AF34:AG34"/>
    <mergeCell ref="N34:O34"/>
    <mergeCell ref="P34:Q34"/>
    <mergeCell ref="R34:S34"/>
    <mergeCell ref="T34:U34"/>
    <mergeCell ref="Z33:AA33"/>
    <mergeCell ref="H33:I33"/>
    <mergeCell ref="J33:K33"/>
    <mergeCell ref="X34:Y34"/>
    <mergeCell ref="V34:W34"/>
    <mergeCell ref="Z32:AA32"/>
    <mergeCell ref="X31:Y31"/>
    <mergeCell ref="Z31:AA31"/>
    <mergeCell ref="N32:O32"/>
    <mergeCell ref="P32:Q32"/>
    <mergeCell ref="R32:S32"/>
    <mergeCell ref="L32:M32"/>
    <mergeCell ref="N30:O30"/>
    <mergeCell ref="AB30:AC30"/>
    <mergeCell ref="B29:C29"/>
    <mergeCell ref="D29:E29"/>
    <mergeCell ref="F29:G29"/>
    <mergeCell ref="H29:I29"/>
    <mergeCell ref="J29:K29"/>
    <mergeCell ref="L29:M29"/>
    <mergeCell ref="N29:O29"/>
    <mergeCell ref="B30:C30"/>
    <mergeCell ref="P29:Q29"/>
    <mergeCell ref="R29:S29"/>
    <mergeCell ref="T29:U29"/>
    <mergeCell ref="V29:W29"/>
    <mergeCell ref="X29:Y29"/>
    <mergeCell ref="Z29:AA29"/>
    <mergeCell ref="D30:E30"/>
    <mergeCell ref="F30:G30"/>
    <mergeCell ref="H30:I30"/>
    <mergeCell ref="J30:K30"/>
    <mergeCell ref="B31:C31"/>
    <mergeCell ref="D31:E31"/>
    <mergeCell ref="F31:G31"/>
    <mergeCell ref="H31:I31"/>
    <mergeCell ref="J31:K31"/>
    <mergeCell ref="L31:M31"/>
    <mergeCell ref="N31:O31"/>
    <mergeCell ref="P30:Q30"/>
    <mergeCell ref="R30:S30"/>
    <mergeCell ref="T30:U30"/>
    <mergeCell ref="V30:W30"/>
    <mergeCell ref="X30:Y30"/>
    <mergeCell ref="Z30:AA30"/>
    <mergeCell ref="AB31:AC31"/>
    <mergeCell ref="AD31:AE31"/>
    <mergeCell ref="AF31:AG31"/>
    <mergeCell ref="T31:U31"/>
    <mergeCell ref="V31:W31"/>
    <mergeCell ref="L30:M30"/>
    <mergeCell ref="P31:Q31"/>
    <mergeCell ref="R31:S31"/>
    <mergeCell ref="A23:A24"/>
    <mergeCell ref="B23:C24"/>
    <mergeCell ref="D23:Q23"/>
    <mergeCell ref="AD25:AE25"/>
    <mergeCell ref="AF25:AG25"/>
    <mergeCell ref="B26:C26"/>
    <mergeCell ref="D26:E26"/>
    <mergeCell ref="F26:G26"/>
    <mergeCell ref="H26:I26"/>
    <mergeCell ref="J26:K26"/>
    <mergeCell ref="L26:M26"/>
    <mergeCell ref="N26:O26"/>
    <mergeCell ref="P26:Q26"/>
    <mergeCell ref="R25:S25"/>
    <mergeCell ref="T25:U25"/>
    <mergeCell ref="V25:W25"/>
    <mergeCell ref="X25:Y25"/>
    <mergeCell ref="Z25:AA25"/>
    <mergeCell ref="AB25:AC25"/>
    <mergeCell ref="AD26:AE26"/>
    <mergeCell ref="AF26:AG26"/>
    <mergeCell ref="R26:S26"/>
    <mergeCell ref="P25:Q25"/>
    <mergeCell ref="T26:U26"/>
    <mergeCell ref="A25:A28"/>
    <mergeCell ref="B28:C28"/>
    <mergeCell ref="D28:E28"/>
    <mergeCell ref="V26:W26"/>
    <mergeCell ref="X26:Y26"/>
    <mergeCell ref="Z26:AA26"/>
    <mergeCell ref="AB26:AC26"/>
    <mergeCell ref="B25:C25"/>
    <mergeCell ref="F25:G25"/>
    <mergeCell ref="H25:I25"/>
    <mergeCell ref="J25:K25"/>
    <mergeCell ref="L25:M25"/>
    <mergeCell ref="N25:O25"/>
    <mergeCell ref="B27:C27"/>
    <mergeCell ref="D27:E27"/>
    <mergeCell ref="F27:G27"/>
    <mergeCell ref="H27:I27"/>
    <mergeCell ref="J27:K27"/>
    <mergeCell ref="L27:M27"/>
    <mergeCell ref="N27:O27"/>
    <mergeCell ref="P27:Q27"/>
    <mergeCell ref="X28:Y28"/>
    <mergeCell ref="Z28:AA28"/>
    <mergeCell ref="B15:D15"/>
    <mergeCell ref="U11:V11"/>
    <mergeCell ref="Q16:R16"/>
    <mergeCell ref="Q17:R17"/>
    <mergeCell ref="Y17:Z17"/>
    <mergeCell ref="D24:E24"/>
    <mergeCell ref="F24:G24"/>
    <mergeCell ref="H24:I24"/>
    <mergeCell ref="J24:K24"/>
    <mergeCell ref="L24:M24"/>
    <mergeCell ref="N24:O24"/>
    <mergeCell ref="P24:Q24"/>
    <mergeCell ref="R24:S24"/>
    <mergeCell ref="T24:U24"/>
    <mergeCell ref="R23:AE23"/>
    <mergeCell ref="V24:W24"/>
    <mergeCell ref="X24:Y24"/>
    <mergeCell ref="AH1:AI1"/>
    <mergeCell ref="E4:F5"/>
    <mergeCell ref="G4:H5"/>
    <mergeCell ref="I4:I5"/>
    <mergeCell ref="M4:M5"/>
    <mergeCell ref="J4:J5"/>
    <mergeCell ref="P4:P5"/>
    <mergeCell ref="S4:S5"/>
    <mergeCell ref="U4:V4"/>
    <mergeCell ref="W4:X4"/>
    <mergeCell ref="Y4:AA4"/>
    <mergeCell ref="A1:AE1"/>
    <mergeCell ref="AC4:AF4"/>
    <mergeCell ref="AG4:AH4"/>
    <mergeCell ref="AG5:AH5"/>
    <mergeCell ref="N4:O5"/>
    <mergeCell ref="Q4:R5"/>
    <mergeCell ref="A4:D5"/>
    <mergeCell ref="K4:L5"/>
    <mergeCell ref="K6:L6"/>
    <mergeCell ref="U16:X16"/>
    <mergeCell ref="U17:X17"/>
    <mergeCell ref="U20:X20"/>
    <mergeCell ref="Y20:Z20"/>
    <mergeCell ref="AD30:AE30"/>
    <mergeCell ref="AF27:AG27"/>
    <mergeCell ref="R27:S27"/>
    <mergeCell ref="T27:U27"/>
    <mergeCell ref="V27:W27"/>
    <mergeCell ref="X27:Y27"/>
    <mergeCell ref="Z27:AA27"/>
    <mergeCell ref="AB27:AC27"/>
    <mergeCell ref="AB29:AC29"/>
    <mergeCell ref="AD29:AE29"/>
    <mergeCell ref="AF29:AG29"/>
    <mergeCell ref="T32:U32"/>
    <mergeCell ref="V32:W32"/>
    <mergeCell ref="X32:Y32"/>
    <mergeCell ref="J28:K28"/>
    <mergeCell ref="L28:M28"/>
    <mergeCell ref="W8:X8"/>
    <mergeCell ref="K7:L7"/>
    <mergeCell ref="Z24:AA24"/>
    <mergeCell ref="AB24:AC24"/>
    <mergeCell ref="Y14:Z14"/>
    <mergeCell ref="N15:O15"/>
    <mergeCell ref="Q15:R15"/>
    <mergeCell ref="U15:X15"/>
    <mergeCell ref="U14:X14"/>
    <mergeCell ref="N11:O11"/>
    <mergeCell ref="N12:O12"/>
    <mergeCell ref="E9:F9"/>
    <mergeCell ref="G9:H9"/>
    <mergeCell ref="U9:V9"/>
    <mergeCell ref="W9:X9"/>
    <mergeCell ref="AB32:AC32"/>
    <mergeCell ref="F28:G28"/>
    <mergeCell ref="H28:I28"/>
    <mergeCell ref="P28:Q28"/>
    <mergeCell ref="N28:O28"/>
    <mergeCell ref="R28:S28"/>
    <mergeCell ref="T28:U28"/>
    <mergeCell ref="V28:W28"/>
    <mergeCell ref="Z11:AA11"/>
    <mergeCell ref="Z10:AA10"/>
    <mergeCell ref="Y16:Z16"/>
    <mergeCell ref="E16:F16"/>
    <mergeCell ref="G16:H16"/>
    <mergeCell ref="Y15:Z15"/>
    <mergeCell ref="N16:O16"/>
    <mergeCell ref="N17:O17"/>
    <mergeCell ref="E10:F10"/>
    <mergeCell ref="G15:H15"/>
    <mergeCell ref="E14:F14"/>
    <mergeCell ref="E15:F15"/>
    <mergeCell ref="G14:H14"/>
    <mergeCell ref="N13:O13"/>
    <mergeCell ref="N14:O14"/>
    <mergeCell ref="Q11:R11"/>
    <mergeCell ref="Q12:R12"/>
    <mergeCell ref="Q13:R13"/>
    <mergeCell ref="Q14:R14"/>
    <mergeCell ref="D25:E25"/>
    <mergeCell ref="Z40:AA40"/>
    <mergeCell ref="AB40:AC40"/>
    <mergeCell ref="AD40:AE40"/>
    <mergeCell ref="AF40:AG40"/>
    <mergeCell ref="B36:C36"/>
    <mergeCell ref="D38:E38"/>
    <mergeCell ref="F38:G38"/>
    <mergeCell ref="H38:I38"/>
    <mergeCell ref="B39:C39"/>
    <mergeCell ref="D39:E39"/>
    <mergeCell ref="F39:G39"/>
    <mergeCell ref="H39:I39"/>
    <mergeCell ref="J39:K39"/>
    <mergeCell ref="X39:Y39"/>
    <mergeCell ref="Z39:AA39"/>
    <mergeCell ref="AB39:AC39"/>
    <mergeCell ref="AD39:AE39"/>
    <mergeCell ref="AF39:AG39"/>
    <mergeCell ref="T39:U39"/>
    <mergeCell ref="B37:C37"/>
    <mergeCell ref="D37:E37"/>
    <mergeCell ref="F37:G37"/>
    <mergeCell ref="H37:I37"/>
    <mergeCell ref="J37:K37"/>
    <mergeCell ref="N36:O36"/>
    <mergeCell ref="P36:Q36"/>
    <mergeCell ref="R36:S36"/>
    <mergeCell ref="T36:U36"/>
    <mergeCell ref="D36:E36"/>
    <mergeCell ref="Z36:AA36"/>
    <mergeCell ref="AB36:AC36"/>
    <mergeCell ref="L37:M37"/>
    <mergeCell ref="L53:M53"/>
    <mergeCell ref="N53:O53"/>
    <mergeCell ref="AF44:AG44"/>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B44:C44"/>
    <mergeCell ref="D44:E44"/>
    <mergeCell ref="F44:G44"/>
    <mergeCell ref="H44:I44"/>
    <mergeCell ref="AF52:AG52"/>
    <mergeCell ref="L45:M45"/>
    <mergeCell ref="X44:Y44"/>
    <mergeCell ref="Z44:AA44"/>
    <mergeCell ref="AB44:AC44"/>
    <mergeCell ref="AD44:AE44"/>
    <mergeCell ref="J44:K44"/>
    <mergeCell ref="L44:M44"/>
    <mergeCell ref="N45:O45"/>
    <mergeCell ref="Z56:AA56"/>
    <mergeCell ref="AB56:AC56"/>
    <mergeCell ref="AD56:AE56"/>
    <mergeCell ref="AF56:AG56"/>
    <mergeCell ref="B52:C52"/>
    <mergeCell ref="D54:E54"/>
    <mergeCell ref="F54:G54"/>
    <mergeCell ref="H54:I54"/>
    <mergeCell ref="L33:M33"/>
    <mergeCell ref="AB33:AC33"/>
    <mergeCell ref="AD33:AE33"/>
    <mergeCell ref="AF60:AG60"/>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B60:C60"/>
    <mergeCell ref="D60:E60"/>
    <mergeCell ref="F60:G60"/>
    <mergeCell ref="H60:I60"/>
    <mergeCell ref="B7:D7"/>
    <mergeCell ref="E11:F11"/>
    <mergeCell ref="G11:H11"/>
    <mergeCell ref="G7:H7"/>
    <mergeCell ref="G13:H13"/>
    <mergeCell ref="AD68:AE68"/>
    <mergeCell ref="A61:A64"/>
    <mergeCell ref="A57:A60"/>
    <mergeCell ref="A53:A56"/>
    <mergeCell ref="A49:A52"/>
    <mergeCell ref="A45:A48"/>
    <mergeCell ref="A41:A44"/>
    <mergeCell ref="A37:A40"/>
    <mergeCell ref="A33:A36"/>
    <mergeCell ref="Z60:AA60"/>
    <mergeCell ref="AB60:AC60"/>
    <mergeCell ref="AD60:AE60"/>
    <mergeCell ref="P60:Q60"/>
    <mergeCell ref="R60:S60"/>
    <mergeCell ref="AD36:AE36"/>
    <mergeCell ref="D35:E35"/>
    <mergeCell ref="B33:C33"/>
    <mergeCell ref="D33:E33"/>
    <mergeCell ref="F33:G33"/>
    <mergeCell ref="K8:L8"/>
    <mergeCell ref="K9:L9"/>
    <mergeCell ref="K10:L10"/>
    <mergeCell ref="K11:L11"/>
    <mergeCell ref="K12:L12"/>
    <mergeCell ref="K13:L13"/>
    <mergeCell ref="K14:L14"/>
    <mergeCell ref="B9:D9"/>
    <mergeCell ref="B10:D10"/>
    <mergeCell ref="B11:D11"/>
    <mergeCell ref="E12:F12"/>
    <mergeCell ref="G12:H12"/>
    <mergeCell ref="E13:F13"/>
    <mergeCell ref="B8:D8"/>
    <mergeCell ref="E8:F8"/>
    <mergeCell ref="G8:H8"/>
    <mergeCell ref="B14:D14"/>
    <mergeCell ref="G10:H10"/>
    <mergeCell ref="B12:D12"/>
    <mergeCell ref="B13:D13"/>
    <mergeCell ref="E6:F6"/>
    <mergeCell ref="G6:H6"/>
    <mergeCell ref="E7:F7"/>
    <mergeCell ref="A29:A32"/>
    <mergeCell ref="T60:U60"/>
    <mergeCell ref="B6:D6"/>
    <mergeCell ref="A17:D17"/>
    <mergeCell ref="K15:L15"/>
    <mergeCell ref="K16:L16"/>
    <mergeCell ref="K17:L17"/>
    <mergeCell ref="B16:D16"/>
    <mergeCell ref="B32:C32"/>
    <mergeCell ref="D32:E32"/>
    <mergeCell ref="F32:G32"/>
    <mergeCell ref="H32:I32"/>
    <mergeCell ref="J32:K32"/>
    <mergeCell ref="E17:F17"/>
    <mergeCell ref="G17:H17"/>
    <mergeCell ref="U8:V8"/>
    <mergeCell ref="U10:V10"/>
  </mergeCells>
  <phoneticPr fontId="3"/>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2:H40"/>
  <sheetViews>
    <sheetView view="pageBreakPreview" topLeftCell="A31" zoomScaleNormal="100" zoomScaleSheetLayoutView="100" workbookViewId="0">
      <selection activeCell="J20" sqref="J20:N20"/>
    </sheetView>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2" spans="1:8">
      <c r="B2" s="185"/>
      <c r="C2" s="185"/>
      <c r="D2" s="185"/>
    </row>
    <row r="3" spans="1:8" ht="18.75">
      <c r="A3" s="185"/>
      <c r="B3" s="180" t="s">
        <v>350</v>
      </c>
      <c r="C3" s="187"/>
      <c r="D3" s="185"/>
    </row>
    <row r="4" spans="1:8" ht="18.75">
      <c r="A4" s="185"/>
      <c r="B4" s="180"/>
      <c r="C4" s="187"/>
      <c r="D4" s="185"/>
    </row>
    <row r="5" spans="1:8" ht="21" customHeight="1">
      <c r="A5" s="185"/>
      <c r="B5" s="168"/>
      <c r="C5" s="212"/>
      <c r="D5" s="1"/>
    </row>
    <row r="6" spans="1:8" ht="21" customHeight="1"/>
    <row r="7" spans="1:8" ht="21" customHeight="1">
      <c r="A7" s="182" t="s">
        <v>204</v>
      </c>
      <c r="B7" s="182" t="s">
        <v>174</v>
      </c>
      <c r="C7" s="185"/>
      <c r="D7" s="1"/>
    </row>
    <row r="8" spans="1:8" ht="21" customHeight="1">
      <c r="B8" s="426" t="s">
        <v>351</v>
      </c>
      <c r="C8" s="185"/>
      <c r="D8" s="171"/>
    </row>
    <row r="9" spans="1:8" ht="21" customHeight="1">
      <c r="B9" s="182" t="s">
        <v>352</v>
      </c>
      <c r="C9" s="185"/>
      <c r="D9" s="171"/>
    </row>
    <row r="10" spans="1:8" ht="21" customHeight="1">
      <c r="B10" s="181" t="s">
        <v>353</v>
      </c>
      <c r="C10" s="185"/>
      <c r="D10" s="171"/>
    </row>
    <row r="11" spans="1:8" ht="21" customHeight="1">
      <c r="B11" s="181"/>
      <c r="C11" s="185"/>
      <c r="D11" s="171"/>
    </row>
    <row r="12" spans="1:8" ht="21" customHeight="1">
      <c r="B12" s="181"/>
      <c r="C12" s="185"/>
      <c r="D12" s="171"/>
    </row>
    <row r="13" spans="1:8" ht="27" customHeight="1" thickBot="1">
      <c r="A13" s="182" t="s">
        <v>205</v>
      </c>
      <c r="B13" s="182" t="s">
        <v>354</v>
      </c>
      <c r="E13" s="84"/>
      <c r="F13" s="84"/>
      <c r="G13" s="188"/>
      <c r="H13" s="188"/>
    </row>
    <row r="14" spans="1:8" ht="14.25">
      <c r="B14" s="448" t="s">
        <v>173</v>
      </c>
      <c r="C14" s="198" t="s">
        <v>178</v>
      </c>
      <c r="D14" s="450" t="s">
        <v>171</v>
      </c>
    </row>
    <row r="15" spans="1:8" ht="15" thickBot="1">
      <c r="B15" s="449"/>
      <c r="C15" s="199" t="s">
        <v>355</v>
      </c>
      <c r="D15" s="451"/>
    </row>
    <row r="16" spans="1:8" ht="30" customHeight="1" thickTop="1">
      <c r="B16" s="494"/>
      <c r="C16" s="191"/>
      <c r="D16" s="200"/>
    </row>
    <row r="17" spans="1:7" ht="30" customHeight="1">
      <c r="B17" s="498"/>
      <c r="C17" s="500"/>
      <c r="D17" s="422"/>
    </row>
    <row r="18" spans="1:7" ht="30" customHeight="1">
      <c r="B18" s="499"/>
      <c r="C18" s="500"/>
      <c r="D18" s="200"/>
    </row>
    <row r="19" spans="1:7" ht="30" customHeight="1">
      <c r="B19" s="499"/>
      <c r="C19" s="193"/>
      <c r="D19" s="422"/>
    </row>
    <row r="20" spans="1:7" ht="30" customHeight="1">
      <c r="B20" s="421"/>
      <c r="C20" s="500"/>
      <c r="D20" s="200"/>
    </row>
    <row r="21" spans="1:7" ht="30" customHeight="1">
      <c r="B21" s="421"/>
      <c r="C21" s="193"/>
      <c r="D21" s="422"/>
    </row>
    <row r="22" spans="1:7" ht="30" customHeight="1">
      <c r="B22" s="498"/>
      <c r="C22" s="492"/>
      <c r="D22" s="200"/>
    </row>
    <row r="23" spans="1:7" ht="30" customHeight="1">
      <c r="B23" s="489"/>
      <c r="C23" s="490"/>
      <c r="D23" s="491"/>
    </row>
    <row r="24" spans="1:7" ht="30" customHeight="1">
      <c r="B24" s="493"/>
      <c r="C24" s="492"/>
      <c r="D24" s="201"/>
    </row>
    <row r="25" spans="1:7" ht="30" customHeight="1">
      <c r="B25" s="203"/>
      <c r="C25" s="190"/>
      <c r="D25" s="491"/>
    </row>
    <row r="26" spans="1:7" ht="30" customHeight="1" thickBot="1">
      <c r="B26" s="192"/>
      <c r="C26" s="194"/>
      <c r="D26" s="201"/>
    </row>
    <row r="27" spans="1:7" ht="29.25" customHeight="1" thickTop="1" thickBot="1">
      <c r="B27" s="424" t="s">
        <v>511</v>
      </c>
      <c r="C27" s="501">
        <f>'様式9-7'!D16</f>
        <v>0</v>
      </c>
      <c r="D27" s="502"/>
    </row>
    <row r="28" spans="1:7">
      <c r="B28" s="368" t="s">
        <v>356</v>
      </c>
      <c r="C28" s="185"/>
      <c r="D28" s="185"/>
    </row>
    <row r="29" spans="1:7">
      <c r="B29" s="368" t="s">
        <v>357</v>
      </c>
    </row>
    <row r="30" spans="1:7">
      <c r="B30" s="368"/>
    </row>
    <row r="31" spans="1:7" customFormat="1" ht="21" customHeight="1">
      <c r="A31" s="182"/>
      <c r="B31" s="182"/>
      <c r="C31" s="182"/>
      <c r="D31" s="182"/>
      <c r="E31" s="182"/>
      <c r="G31" s="182"/>
    </row>
    <row r="32" spans="1:7" customFormat="1" ht="21" customHeight="1">
      <c r="A32" s="182" t="s">
        <v>206</v>
      </c>
      <c r="B32" s="182" t="s">
        <v>358</v>
      </c>
      <c r="C32" s="182"/>
      <c r="D32" s="182"/>
      <c r="E32" s="182"/>
      <c r="G32" s="182"/>
    </row>
    <row r="33" spans="1:7" customFormat="1" ht="21" customHeight="1">
      <c r="A33" s="182"/>
      <c r="B33" s="182" t="s">
        <v>359</v>
      </c>
      <c r="C33" s="182"/>
      <c r="D33" s="182"/>
      <c r="E33" s="182"/>
      <c r="G33" s="182"/>
    </row>
    <row r="34" spans="1:7" customFormat="1" ht="21" customHeight="1">
      <c r="A34" s="182"/>
      <c r="B34" s="182" t="s">
        <v>360</v>
      </c>
      <c r="C34" s="182"/>
      <c r="D34" s="182"/>
      <c r="E34" s="182"/>
      <c r="G34" s="182"/>
    </row>
    <row r="35" spans="1:7" customFormat="1" ht="21" customHeight="1">
      <c r="A35" s="182"/>
      <c r="B35" s="182" t="s">
        <v>361</v>
      </c>
      <c r="C35" s="182"/>
      <c r="D35" s="182"/>
      <c r="E35" s="182"/>
      <c r="G35" s="182"/>
    </row>
    <row r="36" spans="1:7" customFormat="1" ht="21" customHeight="1">
      <c r="A36" s="182"/>
      <c r="B36" s="182"/>
      <c r="C36" s="182"/>
      <c r="D36" s="182"/>
      <c r="E36" s="182"/>
      <c r="G36" s="182"/>
    </row>
    <row r="37" spans="1:7" customFormat="1" ht="21" customHeight="1">
      <c r="A37" s="182"/>
      <c r="B37" s="182"/>
      <c r="C37" s="182"/>
      <c r="D37" s="28"/>
      <c r="E37" s="182"/>
      <c r="G37" s="182"/>
    </row>
    <row r="38" spans="1:7" customFormat="1" ht="21" customHeight="1">
      <c r="A38" s="182"/>
      <c r="B38" s="182"/>
      <c r="C38" s="182"/>
      <c r="D38" s="28"/>
      <c r="E38" s="182"/>
      <c r="G38" s="182"/>
    </row>
    <row r="39" spans="1:7" ht="14.25">
      <c r="A39" s="1723" t="s">
        <v>362</v>
      </c>
      <c r="B39" s="1071"/>
      <c r="C39" s="1071"/>
      <c r="D39" s="1071"/>
    </row>
    <row r="40" spans="1:7">
      <c r="D40" s="457" t="str">
        <f>様式7!$F$4</f>
        <v>○○○○○○○○○○○ESCO事業</v>
      </c>
    </row>
  </sheetData>
  <mergeCells count="1">
    <mergeCell ref="A39:D39"/>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L45"/>
  <sheetViews>
    <sheetView view="pageBreakPreview" zoomScaleNormal="100" zoomScaleSheetLayoutView="100" workbookViewId="0">
      <selection activeCell="J20" sqref="J20:N20"/>
    </sheetView>
  </sheetViews>
  <sheetFormatPr defaultRowHeight="13.5"/>
  <cols>
    <col min="1" max="2" width="3.25" style="182" customWidth="1"/>
    <col min="3" max="3" width="28.375" style="182" customWidth="1"/>
    <col min="4" max="4" width="11.875" style="182" customWidth="1"/>
    <col min="5" max="5" width="12.875" style="182" customWidth="1"/>
    <col min="6" max="6" width="16.875" style="182" customWidth="1"/>
    <col min="7" max="7" width="16.125" style="182" customWidth="1"/>
    <col min="8" max="8" width="2.75" style="182" customWidth="1"/>
    <col min="9" max="9" width="11.75" style="182" customWidth="1"/>
    <col min="10" max="10" width="5.5" style="182" bestFit="1" customWidth="1"/>
    <col min="11" max="11" width="5.5" style="213" customWidth="1"/>
    <col min="12" max="12" width="57.5" style="214" customWidth="1"/>
    <col min="13" max="256" width="9" style="182"/>
    <col min="257" max="258" width="3.25" style="182" customWidth="1"/>
    <col min="259" max="259" width="28.375" style="182" customWidth="1"/>
    <col min="260" max="260" width="11.875" style="182" customWidth="1"/>
    <col min="261" max="261" width="12.875" style="182" customWidth="1"/>
    <col min="262" max="262" width="16.875" style="182" customWidth="1"/>
    <col min="263" max="263" width="16.125" style="182" customWidth="1"/>
    <col min="264" max="264" width="2.75" style="182" customWidth="1"/>
    <col min="265" max="265" width="11.75" style="182" customWidth="1"/>
    <col min="266" max="266" width="5.5" style="182" bestFit="1" customWidth="1"/>
    <col min="267" max="267" width="5.5" style="182" customWidth="1"/>
    <col min="268" max="268" width="57.5" style="182" customWidth="1"/>
    <col min="269" max="512" width="9" style="182"/>
    <col min="513" max="514" width="3.25" style="182" customWidth="1"/>
    <col min="515" max="515" width="28.375" style="182" customWidth="1"/>
    <col min="516" max="516" width="11.875" style="182" customWidth="1"/>
    <col min="517" max="517" width="12.875" style="182" customWidth="1"/>
    <col min="518" max="518" width="16.875" style="182" customWidth="1"/>
    <col min="519" max="519" width="16.125" style="182" customWidth="1"/>
    <col min="520" max="520" width="2.75" style="182" customWidth="1"/>
    <col min="521" max="521" width="11.75" style="182" customWidth="1"/>
    <col min="522" max="522" width="5.5" style="182" bestFit="1" customWidth="1"/>
    <col min="523" max="523" width="5.5" style="182" customWidth="1"/>
    <col min="524" max="524" width="57.5" style="182" customWidth="1"/>
    <col min="525" max="768" width="9" style="182"/>
    <col min="769" max="770" width="3.25" style="182" customWidth="1"/>
    <col min="771" max="771" width="28.375" style="182" customWidth="1"/>
    <col min="772" max="772" width="11.875" style="182" customWidth="1"/>
    <col min="773" max="773" width="12.875" style="182" customWidth="1"/>
    <col min="774" max="774" width="16.875" style="182" customWidth="1"/>
    <col min="775" max="775" width="16.125" style="182" customWidth="1"/>
    <col min="776" max="776" width="2.75" style="182" customWidth="1"/>
    <col min="777" max="777" width="11.75" style="182" customWidth="1"/>
    <col min="778" max="778" width="5.5" style="182" bestFit="1" customWidth="1"/>
    <col min="779" max="779" width="5.5" style="182" customWidth="1"/>
    <col min="780" max="780" width="57.5" style="182" customWidth="1"/>
    <col min="781" max="1024" width="9" style="182"/>
    <col min="1025" max="1026" width="3.25" style="182" customWidth="1"/>
    <col min="1027" max="1027" width="28.375" style="182" customWidth="1"/>
    <col min="1028" max="1028" width="11.875" style="182" customWidth="1"/>
    <col min="1029" max="1029" width="12.875" style="182" customWidth="1"/>
    <col min="1030" max="1030" width="16.875" style="182" customWidth="1"/>
    <col min="1031" max="1031" width="16.125" style="182" customWidth="1"/>
    <col min="1032" max="1032" width="2.75" style="182" customWidth="1"/>
    <col min="1033" max="1033" width="11.75" style="182" customWidth="1"/>
    <col min="1034" max="1034" width="5.5" style="182" bestFit="1" customWidth="1"/>
    <col min="1035" max="1035" width="5.5" style="182" customWidth="1"/>
    <col min="1036" max="1036" width="57.5" style="182" customWidth="1"/>
    <col min="1037" max="1280" width="9" style="182"/>
    <col min="1281" max="1282" width="3.25" style="182" customWidth="1"/>
    <col min="1283" max="1283" width="28.375" style="182" customWidth="1"/>
    <col min="1284" max="1284" width="11.875" style="182" customWidth="1"/>
    <col min="1285" max="1285" width="12.875" style="182" customWidth="1"/>
    <col min="1286" max="1286" width="16.875" style="182" customWidth="1"/>
    <col min="1287" max="1287" width="16.125" style="182" customWidth="1"/>
    <col min="1288" max="1288" width="2.75" style="182" customWidth="1"/>
    <col min="1289" max="1289" width="11.75" style="182" customWidth="1"/>
    <col min="1290" max="1290" width="5.5" style="182" bestFit="1" customWidth="1"/>
    <col min="1291" max="1291" width="5.5" style="182" customWidth="1"/>
    <col min="1292" max="1292" width="57.5" style="182" customWidth="1"/>
    <col min="1293" max="1536" width="9" style="182"/>
    <col min="1537" max="1538" width="3.25" style="182" customWidth="1"/>
    <col min="1539" max="1539" width="28.375" style="182" customWidth="1"/>
    <col min="1540" max="1540" width="11.875" style="182" customWidth="1"/>
    <col min="1541" max="1541" width="12.875" style="182" customWidth="1"/>
    <col min="1542" max="1542" width="16.875" style="182" customWidth="1"/>
    <col min="1543" max="1543" width="16.125" style="182" customWidth="1"/>
    <col min="1544" max="1544" width="2.75" style="182" customWidth="1"/>
    <col min="1545" max="1545" width="11.75" style="182" customWidth="1"/>
    <col min="1546" max="1546" width="5.5" style="182" bestFit="1" customWidth="1"/>
    <col min="1547" max="1547" width="5.5" style="182" customWidth="1"/>
    <col min="1548" max="1548" width="57.5" style="182" customWidth="1"/>
    <col min="1549" max="1792" width="9" style="182"/>
    <col min="1793" max="1794" width="3.25" style="182" customWidth="1"/>
    <col min="1795" max="1795" width="28.375" style="182" customWidth="1"/>
    <col min="1796" max="1796" width="11.875" style="182" customWidth="1"/>
    <col min="1797" max="1797" width="12.875" style="182" customWidth="1"/>
    <col min="1798" max="1798" width="16.875" style="182" customWidth="1"/>
    <col min="1799" max="1799" width="16.125" style="182" customWidth="1"/>
    <col min="1800" max="1800" width="2.75" style="182" customWidth="1"/>
    <col min="1801" max="1801" width="11.75" style="182" customWidth="1"/>
    <col min="1802" max="1802" width="5.5" style="182" bestFit="1" customWidth="1"/>
    <col min="1803" max="1803" width="5.5" style="182" customWidth="1"/>
    <col min="1804" max="1804" width="57.5" style="182" customWidth="1"/>
    <col min="1805" max="2048" width="9" style="182"/>
    <col min="2049" max="2050" width="3.25" style="182" customWidth="1"/>
    <col min="2051" max="2051" width="28.375" style="182" customWidth="1"/>
    <col min="2052" max="2052" width="11.875" style="182" customWidth="1"/>
    <col min="2053" max="2053" width="12.875" style="182" customWidth="1"/>
    <col min="2054" max="2054" width="16.875" style="182" customWidth="1"/>
    <col min="2055" max="2055" width="16.125" style="182" customWidth="1"/>
    <col min="2056" max="2056" width="2.75" style="182" customWidth="1"/>
    <col min="2057" max="2057" width="11.75" style="182" customWidth="1"/>
    <col min="2058" max="2058" width="5.5" style="182" bestFit="1" customWidth="1"/>
    <col min="2059" max="2059" width="5.5" style="182" customWidth="1"/>
    <col min="2060" max="2060" width="57.5" style="182" customWidth="1"/>
    <col min="2061" max="2304" width="9" style="182"/>
    <col min="2305" max="2306" width="3.25" style="182" customWidth="1"/>
    <col min="2307" max="2307" width="28.375" style="182" customWidth="1"/>
    <col min="2308" max="2308" width="11.875" style="182" customWidth="1"/>
    <col min="2309" max="2309" width="12.875" style="182" customWidth="1"/>
    <col min="2310" max="2310" width="16.875" style="182" customWidth="1"/>
    <col min="2311" max="2311" width="16.125" style="182" customWidth="1"/>
    <col min="2312" max="2312" width="2.75" style="182" customWidth="1"/>
    <col min="2313" max="2313" width="11.75" style="182" customWidth="1"/>
    <col min="2314" max="2314" width="5.5" style="182" bestFit="1" customWidth="1"/>
    <col min="2315" max="2315" width="5.5" style="182" customWidth="1"/>
    <col min="2316" max="2316" width="57.5" style="182" customWidth="1"/>
    <col min="2317" max="2560" width="9" style="182"/>
    <col min="2561" max="2562" width="3.25" style="182" customWidth="1"/>
    <col min="2563" max="2563" width="28.375" style="182" customWidth="1"/>
    <col min="2564" max="2564" width="11.875" style="182" customWidth="1"/>
    <col min="2565" max="2565" width="12.875" style="182" customWidth="1"/>
    <col min="2566" max="2566" width="16.875" style="182" customWidth="1"/>
    <col min="2567" max="2567" width="16.125" style="182" customWidth="1"/>
    <col min="2568" max="2568" width="2.75" style="182" customWidth="1"/>
    <col min="2569" max="2569" width="11.75" style="182" customWidth="1"/>
    <col min="2570" max="2570" width="5.5" style="182" bestFit="1" customWidth="1"/>
    <col min="2571" max="2571" width="5.5" style="182" customWidth="1"/>
    <col min="2572" max="2572" width="57.5" style="182" customWidth="1"/>
    <col min="2573" max="2816" width="9" style="182"/>
    <col min="2817" max="2818" width="3.25" style="182" customWidth="1"/>
    <col min="2819" max="2819" width="28.375" style="182" customWidth="1"/>
    <col min="2820" max="2820" width="11.875" style="182" customWidth="1"/>
    <col min="2821" max="2821" width="12.875" style="182" customWidth="1"/>
    <col min="2822" max="2822" width="16.875" style="182" customWidth="1"/>
    <col min="2823" max="2823" width="16.125" style="182" customWidth="1"/>
    <col min="2824" max="2824" width="2.75" style="182" customWidth="1"/>
    <col min="2825" max="2825" width="11.75" style="182" customWidth="1"/>
    <col min="2826" max="2826" width="5.5" style="182" bestFit="1" customWidth="1"/>
    <col min="2827" max="2827" width="5.5" style="182" customWidth="1"/>
    <col min="2828" max="2828" width="57.5" style="182" customWidth="1"/>
    <col min="2829" max="3072" width="9" style="182"/>
    <col min="3073" max="3074" width="3.25" style="182" customWidth="1"/>
    <col min="3075" max="3075" width="28.375" style="182" customWidth="1"/>
    <col min="3076" max="3076" width="11.875" style="182" customWidth="1"/>
    <col min="3077" max="3077" width="12.875" style="182" customWidth="1"/>
    <col min="3078" max="3078" width="16.875" style="182" customWidth="1"/>
    <col min="3079" max="3079" width="16.125" style="182" customWidth="1"/>
    <col min="3080" max="3080" width="2.75" style="182" customWidth="1"/>
    <col min="3081" max="3081" width="11.75" style="182" customWidth="1"/>
    <col min="3082" max="3082" width="5.5" style="182" bestFit="1" customWidth="1"/>
    <col min="3083" max="3083" width="5.5" style="182" customWidth="1"/>
    <col min="3084" max="3084" width="57.5" style="182" customWidth="1"/>
    <col min="3085" max="3328" width="9" style="182"/>
    <col min="3329" max="3330" width="3.25" style="182" customWidth="1"/>
    <col min="3331" max="3331" width="28.375" style="182" customWidth="1"/>
    <col min="3332" max="3332" width="11.875" style="182" customWidth="1"/>
    <col min="3333" max="3333" width="12.875" style="182" customWidth="1"/>
    <col min="3334" max="3334" width="16.875" style="182" customWidth="1"/>
    <col min="3335" max="3335" width="16.125" style="182" customWidth="1"/>
    <col min="3336" max="3336" width="2.75" style="182" customWidth="1"/>
    <col min="3337" max="3337" width="11.75" style="182" customWidth="1"/>
    <col min="3338" max="3338" width="5.5" style="182" bestFit="1" customWidth="1"/>
    <col min="3339" max="3339" width="5.5" style="182" customWidth="1"/>
    <col min="3340" max="3340" width="57.5" style="182" customWidth="1"/>
    <col min="3341" max="3584" width="9" style="182"/>
    <col min="3585" max="3586" width="3.25" style="182" customWidth="1"/>
    <col min="3587" max="3587" width="28.375" style="182" customWidth="1"/>
    <col min="3588" max="3588" width="11.875" style="182" customWidth="1"/>
    <col min="3589" max="3589" width="12.875" style="182" customWidth="1"/>
    <col min="3590" max="3590" width="16.875" style="182" customWidth="1"/>
    <col min="3591" max="3591" width="16.125" style="182" customWidth="1"/>
    <col min="3592" max="3592" width="2.75" style="182" customWidth="1"/>
    <col min="3593" max="3593" width="11.75" style="182" customWidth="1"/>
    <col min="3594" max="3594" width="5.5" style="182" bestFit="1" customWidth="1"/>
    <col min="3595" max="3595" width="5.5" style="182" customWidth="1"/>
    <col min="3596" max="3596" width="57.5" style="182" customWidth="1"/>
    <col min="3597" max="3840" width="9" style="182"/>
    <col min="3841" max="3842" width="3.25" style="182" customWidth="1"/>
    <col min="3843" max="3843" width="28.375" style="182" customWidth="1"/>
    <col min="3844" max="3844" width="11.875" style="182" customWidth="1"/>
    <col min="3845" max="3845" width="12.875" style="182" customWidth="1"/>
    <col min="3846" max="3846" width="16.875" style="182" customWidth="1"/>
    <col min="3847" max="3847" width="16.125" style="182" customWidth="1"/>
    <col min="3848" max="3848" width="2.75" style="182" customWidth="1"/>
    <col min="3849" max="3849" width="11.75" style="182" customWidth="1"/>
    <col min="3850" max="3850" width="5.5" style="182" bestFit="1" customWidth="1"/>
    <col min="3851" max="3851" width="5.5" style="182" customWidth="1"/>
    <col min="3852" max="3852" width="57.5" style="182" customWidth="1"/>
    <col min="3853" max="4096" width="9" style="182"/>
    <col min="4097" max="4098" width="3.25" style="182" customWidth="1"/>
    <col min="4099" max="4099" width="28.375" style="182" customWidth="1"/>
    <col min="4100" max="4100" width="11.875" style="182" customWidth="1"/>
    <col min="4101" max="4101" width="12.875" style="182" customWidth="1"/>
    <col min="4102" max="4102" width="16.875" style="182" customWidth="1"/>
    <col min="4103" max="4103" width="16.125" style="182" customWidth="1"/>
    <col min="4104" max="4104" width="2.75" style="182" customWidth="1"/>
    <col min="4105" max="4105" width="11.75" style="182" customWidth="1"/>
    <col min="4106" max="4106" width="5.5" style="182" bestFit="1" customWidth="1"/>
    <col min="4107" max="4107" width="5.5" style="182" customWidth="1"/>
    <col min="4108" max="4108" width="57.5" style="182" customWidth="1"/>
    <col min="4109" max="4352" width="9" style="182"/>
    <col min="4353" max="4354" width="3.25" style="182" customWidth="1"/>
    <col min="4355" max="4355" width="28.375" style="182" customWidth="1"/>
    <col min="4356" max="4356" width="11.875" style="182" customWidth="1"/>
    <col min="4357" max="4357" width="12.875" style="182" customWidth="1"/>
    <col min="4358" max="4358" width="16.875" style="182" customWidth="1"/>
    <col min="4359" max="4359" width="16.125" style="182" customWidth="1"/>
    <col min="4360" max="4360" width="2.75" style="182" customWidth="1"/>
    <col min="4361" max="4361" width="11.75" style="182" customWidth="1"/>
    <col min="4362" max="4362" width="5.5" style="182" bestFit="1" customWidth="1"/>
    <col min="4363" max="4363" width="5.5" style="182" customWidth="1"/>
    <col min="4364" max="4364" width="57.5" style="182" customWidth="1"/>
    <col min="4365" max="4608" width="9" style="182"/>
    <col min="4609" max="4610" width="3.25" style="182" customWidth="1"/>
    <col min="4611" max="4611" width="28.375" style="182" customWidth="1"/>
    <col min="4612" max="4612" width="11.875" style="182" customWidth="1"/>
    <col min="4613" max="4613" width="12.875" style="182" customWidth="1"/>
    <col min="4614" max="4614" width="16.875" style="182" customWidth="1"/>
    <col min="4615" max="4615" width="16.125" style="182" customWidth="1"/>
    <col min="4616" max="4616" width="2.75" style="182" customWidth="1"/>
    <col min="4617" max="4617" width="11.75" style="182" customWidth="1"/>
    <col min="4618" max="4618" width="5.5" style="182" bestFit="1" customWidth="1"/>
    <col min="4619" max="4619" width="5.5" style="182" customWidth="1"/>
    <col min="4620" max="4620" width="57.5" style="182" customWidth="1"/>
    <col min="4621" max="4864" width="9" style="182"/>
    <col min="4865" max="4866" width="3.25" style="182" customWidth="1"/>
    <col min="4867" max="4867" width="28.375" style="182" customWidth="1"/>
    <col min="4868" max="4868" width="11.875" style="182" customWidth="1"/>
    <col min="4869" max="4869" width="12.875" style="182" customWidth="1"/>
    <col min="4870" max="4870" width="16.875" style="182" customWidth="1"/>
    <col min="4871" max="4871" width="16.125" style="182" customWidth="1"/>
    <col min="4872" max="4872" width="2.75" style="182" customWidth="1"/>
    <col min="4873" max="4873" width="11.75" style="182" customWidth="1"/>
    <col min="4874" max="4874" width="5.5" style="182" bestFit="1" customWidth="1"/>
    <col min="4875" max="4875" width="5.5" style="182" customWidth="1"/>
    <col min="4876" max="4876" width="57.5" style="182" customWidth="1"/>
    <col min="4877" max="5120" width="9" style="182"/>
    <col min="5121" max="5122" width="3.25" style="182" customWidth="1"/>
    <col min="5123" max="5123" width="28.375" style="182" customWidth="1"/>
    <col min="5124" max="5124" width="11.875" style="182" customWidth="1"/>
    <col min="5125" max="5125" width="12.875" style="182" customWidth="1"/>
    <col min="5126" max="5126" width="16.875" style="182" customWidth="1"/>
    <col min="5127" max="5127" width="16.125" style="182" customWidth="1"/>
    <col min="5128" max="5128" width="2.75" style="182" customWidth="1"/>
    <col min="5129" max="5129" width="11.75" style="182" customWidth="1"/>
    <col min="5130" max="5130" width="5.5" style="182" bestFit="1" customWidth="1"/>
    <col min="5131" max="5131" width="5.5" style="182" customWidth="1"/>
    <col min="5132" max="5132" width="57.5" style="182" customWidth="1"/>
    <col min="5133" max="5376" width="9" style="182"/>
    <col min="5377" max="5378" width="3.25" style="182" customWidth="1"/>
    <col min="5379" max="5379" width="28.375" style="182" customWidth="1"/>
    <col min="5380" max="5380" width="11.875" style="182" customWidth="1"/>
    <col min="5381" max="5381" width="12.875" style="182" customWidth="1"/>
    <col min="5382" max="5382" width="16.875" style="182" customWidth="1"/>
    <col min="5383" max="5383" width="16.125" style="182" customWidth="1"/>
    <col min="5384" max="5384" width="2.75" style="182" customWidth="1"/>
    <col min="5385" max="5385" width="11.75" style="182" customWidth="1"/>
    <col min="5386" max="5386" width="5.5" style="182" bestFit="1" customWidth="1"/>
    <col min="5387" max="5387" width="5.5" style="182" customWidth="1"/>
    <col min="5388" max="5388" width="57.5" style="182" customWidth="1"/>
    <col min="5389" max="5632" width="9" style="182"/>
    <col min="5633" max="5634" width="3.25" style="182" customWidth="1"/>
    <col min="5635" max="5635" width="28.375" style="182" customWidth="1"/>
    <col min="5636" max="5636" width="11.875" style="182" customWidth="1"/>
    <col min="5637" max="5637" width="12.875" style="182" customWidth="1"/>
    <col min="5638" max="5638" width="16.875" style="182" customWidth="1"/>
    <col min="5639" max="5639" width="16.125" style="182" customWidth="1"/>
    <col min="5640" max="5640" width="2.75" style="182" customWidth="1"/>
    <col min="5641" max="5641" width="11.75" style="182" customWidth="1"/>
    <col min="5642" max="5642" width="5.5" style="182" bestFit="1" customWidth="1"/>
    <col min="5643" max="5643" width="5.5" style="182" customWidth="1"/>
    <col min="5644" max="5644" width="57.5" style="182" customWidth="1"/>
    <col min="5645" max="5888" width="9" style="182"/>
    <col min="5889" max="5890" width="3.25" style="182" customWidth="1"/>
    <col min="5891" max="5891" width="28.375" style="182" customWidth="1"/>
    <col min="5892" max="5892" width="11.875" style="182" customWidth="1"/>
    <col min="5893" max="5893" width="12.875" style="182" customWidth="1"/>
    <col min="5894" max="5894" width="16.875" style="182" customWidth="1"/>
    <col min="5895" max="5895" width="16.125" style="182" customWidth="1"/>
    <col min="5896" max="5896" width="2.75" style="182" customWidth="1"/>
    <col min="5897" max="5897" width="11.75" style="182" customWidth="1"/>
    <col min="5898" max="5898" width="5.5" style="182" bestFit="1" customWidth="1"/>
    <col min="5899" max="5899" width="5.5" style="182" customWidth="1"/>
    <col min="5900" max="5900" width="57.5" style="182" customWidth="1"/>
    <col min="5901" max="6144" width="9" style="182"/>
    <col min="6145" max="6146" width="3.25" style="182" customWidth="1"/>
    <col min="6147" max="6147" width="28.375" style="182" customWidth="1"/>
    <col min="6148" max="6148" width="11.875" style="182" customWidth="1"/>
    <col min="6149" max="6149" width="12.875" style="182" customWidth="1"/>
    <col min="6150" max="6150" width="16.875" style="182" customWidth="1"/>
    <col min="6151" max="6151" width="16.125" style="182" customWidth="1"/>
    <col min="6152" max="6152" width="2.75" style="182" customWidth="1"/>
    <col min="6153" max="6153" width="11.75" style="182" customWidth="1"/>
    <col min="6154" max="6154" width="5.5" style="182" bestFit="1" customWidth="1"/>
    <col min="6155" max="6155" width="5.5" style="182" customWidth="1"/>
    <col min="6156" max="6156" width="57.5" style="182" customWidth="1"/>
    <col min="6157" max="6400" width="9" style="182"/>
    <col min="6401" max="6402" width="3.25" style="182" customWidth="1"/>
    <col min="6403" max="6403" width="28.375" style="182" customWidth="1"/>
    <col min="6404" max="6404" width="11.875" style="182" customWidth="1"/>
    <col min="6405" max="6405" width="12.875" style="182" customWidth="1"/>
    <col min="6406" max="6406" width="16.875" style="182" customWidth="1"/>
    <col min="6407" max="6407" width="16.125" style="182" customWidth="1"/>
    <col min="6408" max="6408" width="2.75" style="182" customWidth="1"/>
    <col min="6409" max="6409" width="11.75" style="182" customWidth="1"/>
    <col min="6410" max="6410" width="5.5" style="182" bestFit="1" customWidth="1"/>
    <col min="6411" max="6411" width="5.5" style="182" customWidth="1"/>
    <col min="6412" max="6412" width="57.5" style="182" customWidth="1"/>
    <col min="6413" max="6656" width="9" style="182"/>
    <col min="6657" max="6658" width="3.25" style="182" customWidth="1"/>
    <col min="6659" max="6659" width="28.375" style="182" customWidth="1"/>
    <col min="6660" max="6660" width="11.875" style="182" customWidth="1"/>
    <col min="6661" max="6661" width="12.875" style="182" customWidth="1"/>
    <col min="6662" max="6662" width="16.875" style="182" customWidth="1"/>
    <col min="6663" max="6663" width="16.125" style="182" customWidth="1"/>
    <col min="6664" max="6664" width="2.75" style="182" customWidth="1"/>
    <col min="6665" max="6665" width="11.75" style="182" customWidth="1"/>
    <col min="6666" max="6666" width="5.5" style="182" bestFit="1" customWidth="1"/>
    <col min="6667" max="6667" width="5.5" style="182" customWidth="1"/>
    <col min="6668" max="6668" width="57.5" style="182" customWidth="1"/>
    <col min="6669" max="6912" width="9" style="182"/>
    <col min="6913" max="6914" width="3.25" style="182" customWidth="1"/>
    <col min="6915" max="6915" width="28.375" style="182" customWidth="1"/>
    <col min="6916" max="6916" width="11.875" style="182" customWidth="1"/>
    <col min="6917" max="6917" width="12.875" style="182" customWidth="1"/>
    <col min="6918" max="6918" width="16.875" style="182" customWidth="1"/>
    <col min="6919" max="6919" width="16.125" style="182" customWidth="1"/>
    <col min="6920" max="6920" width="2.75" style="182" customWidth="1"/>
    <col min="6921" max="6921" width="11.75" style="182" customWidth="1"/>
    <col min="6922" max="6922" width="5.5" style="182" bestFit="1" customWidth="1"/>
    <col min="6923" max="6923" width="5.5" style="182" customWidth="1"/>
    <col min="6924" max="6924" width="57.5" style="182" customWidth="1"/>
    <col min="6925" max="7168" width="9" style="182"/>
    <col min="7169" max="7170" width="3.25" style="182" customWidth="1"/>
    <col min="7171" max="7171" width="28.375" style="182" customWidth="1"/>
    <col min="7172" max="7172" width="11.875" style="182" customWidth="1"/>
    <col min="7173" max="7173" width="12.875" style="182" customWidth="1"/>
    <col min="7174" max="7174" width="16.875" style="182" customWidth="1"/>
    <col min="7175" max="7175" width="16.125" style="182" customWidth="1"/>
    <col min="7176" max="7176" width="2.75" style="182" customWidth="1"/>
    <col min="7177" max="7177" width="11.75" style="182" customWidth="1"/>
    <col min="7178" max="7178" width="5.5" style="182" bestFit="1" customWidth="1"/>
    <col min="7179" max="7179" width="5.5" style="182" customWidth="1"/>
    <col min="7180" max="7180" width="57.5" style="182" customWidth="1"/>
    <col min="7181" max="7424" width="9" style="182"/>
    <col min="7425" max="7426" width="3.25" style="182" customWidth="1"/>
    <col min="7427" max="7427" width="28.375" style="182" customWidth="1"/>
    <col min="7428" max="7428" width="11.875" style="182" customWidth="1"/>
    <col min="7429" max="7429" width="12.875" style="182" customWidth="1"/>
    <col min="7430" max="7430" width="16.875" style="182" customWidth="1"/>
    <col min="7431" max="7431" width="16.125" style="182" customWidth="1"/>
    <col min="7432" max="7432" width="2.75" style="182" customWidth="1"/>
    <col min="7433" max="7433" width="11.75" style="182" customWidth="1"/>
    <col min="7434" max="7434" width="5.5" style="182" bestFit="1" customWidth="1"/>
    <col min="7435" max="7435" width="5.5" style="182" customWidth="1"/>
    <col min="7436" max="7436" width="57.5" style="182" customWidth="1"/>
    <col min="7437" max="7680" width="9" style="182"/>
    <col min="7681" max="7682" width="3.25" style="182" customWidth="1"/>
    <col min="7683" max="7683" width="28.375" style="182" customWidth="1"/>
    <col min="7684" max="7684" width="11.875" style="182" customWidth="1"/>
    <col min="7685" max="7685" width="12.875" style="182" customWidth="1"/>
    <col min="7686" max="7686" width="16.875" style="182" customWidth="1"/>
    <col min="7687" max="7687" width="16.125" style="182" customWidth="1"/>
    <col min="7688" max="7688" width="2.75" style="182" customWidth="1"/>
    <col min="7689" max="7689" width="11.75" style="182" customWidth="1"/>
    <col min="7690" max="7690" width="5.5" style="182" bestFit="1" customWidth="1"/>
    <col min="7691" max="7691" width="5.5" style="182" customWidth="1"/>
    <col min="7692" max="7692" width="57.5" style="182" customWidth="1"/>
    <col min="7693" max="7936" width="9" style="182"/>
    <col min="7937" max="7938" width="3.25" style="182" customWidth="1"/>
    <col min="7939" max="7939" width="28.375" style="182" customWidth="1"/>
    <col min="7940" max="7940" width="11.875" style="182" customWidth="1"/>
    <col min="7941" max="7941" width="12.875" style="182" customWidth="1"/>
    <col min="7942" max="7942" width="16.875" style="182" customWidth="1"/>
    <col min="7943" max="7943" width="16.125" style="182" customWidth="1"/>
    <col min="7944" max="7944" width="2.75" style="182" customWidth="1"/>
    <col min="7945" max="7945" width="11.75" style="182" customWidth="1"/>
    <col min="7946" max="7946" width="5.5" style="182" bestFit="1" customWidth="1"/>
    <col min="7947" max="7947" width="5.5" style="182" customWidth="1"/>
    <col min="7948" max="7948" width="57.5" style="182" customWidth="1"/>
    <col min="7949" max="8192" width="9" style="182"/>
    <col min="8193" max="8194" width="3.25" style="182" customWidth="1"/>
    <col min="8195" max="8195" width="28.375" style="182" customWidth="1"/>
    <col min="8196" max="8196" width="11.875" style="182" customWidth="1"/>
    <col min="8197" max="8197" width="12.875" style="182" customWidth="1"/>
    <col min="8198" max="8198" width="16.875" style="182" customWidth="1"/>
    <col min="8199" max="8199" width="16.125" style="182" customWidth="1"/>
    <col min="8200" max="8200" width="2.75" style="182" customWidth="1"/>
    <col min="8201" max="8201" width="11.75" style="182" customWidth="1"/>
    <col min="8202" max="8202" width="5.5" style="182" bestFit="1" customWidth="1"/>
    <col min="8203" max="8203" width="5.5" style="182" customWidth="1"/>
    <col min="8204" max="8204" width="57.5" style="182" customWidth="1"/>
    <col min="8205" max="8448" width="9" style="182"/>
    <col min="8449" max="8450" width="3.25" style="182" customWidth="1"/>
    <col min="8451" max="8451" width="28.375" style="182" customWidth="1"/>
    <col min="8452" max="8452" width="11.875" style="182" customWidth="1"/>
    <col min="8453" max="8453" width="12.875" style="182" customWidth="1"/>
    <col min="8454" max="8454" width="16.875" style="182" customWidth="1"/>
    <col min="8455" max="8455" width="16.125" style="182" customWidth="1"/>
    <col min="8456" max="8456" width="2.75" style="182" customWidth="1"/>
    <col min="8457" max="8457" width="11.75" style="182" customWidth="1"/>
    <col min="8458" max="8458" width="5.5" style="182" bestFit="1" customWidth="1"/>
    <col min="8459" max="8459" width="5.5" style="182" customWidth="1"/>
    <col min="8460" max="8460" width="57.5" style="182" customWidth="1"/>
    <col min="8461" max="8704" width="9" style="182"/>
    <col min="8705" max="8706" width="3.25" style="182" customWidth="1"/>
    <col min="8707" max="8707" width="28.375" style="182" customWidth="1"/>
    <col min="8708" max="8708" width="11.875" style="182" customWidth="1"/>
    <col min="8709" max="8709" width="12.875" style="182" customWidth="1"/>
    <col min="8710" max="8710" width="16.875" style="182" customWidth="1"/>
    <col min="8711" max="8711" width="16.125" style="182" customWidth="1"/>
    <col min="8712" max="8712" width="2.75" style="182" customWidth="1"/>
    <col min="8713" max="8713" width="11.75" style="182" customWidth="1"/>
    <col min="8714" max="8714" width="5.5" style="182" bestFit="1" customWidth="1"/>
    <col min="8715" max="8715" width="5.5" style="182" customWidth="1"/>
    <col min="8716" max="8716" width="57.5" style="182" customWidth="1"/>
    <col min="8717" max="8960" width="9" style="182"/>
    <col min="8961" max="8962" width="3.25" style="182" customWidth="1"/>
    <col min="8963" max="8963" width="28.375" style="182" customWidth="1"/>
    <col min="8964" max="8964" width="11.875" style="182" customWidth="1"/>
    <col min="8965" max="8965" width="12.875" style="182" customWidth="1"/>
    <col min="8966" max="8966" width="16.875" style="182" customWidth="1"/>
    <col min="8967" max="8967" width="16.125" style="182" customWidth="1"/>
    <col min="8968" max="8968" width="2.75" style="182" customWidth="1"/>
    <col min="8969" max="8969" width="11.75" style="182" customWidth="1"/>
    <col min="8970" max="8970" width="5.5" style="182" bestFit="1" customWidth="1"/>
    <col min="8971" max="8971" width="5.5" style="182" customWidth="1"/>
    <col min="8972" max="8972" width="57.5" style="182" customWidth="1"/>
    <col min="8973" max="9216" width="9" style="182"/>
    <col min="9217" max="9218" width="3.25" style="182" customWidth="1"/>
    <col min="9219" max="9219" width="28.375" style="182" customWidth="1"/>
    <col min="9220" max="9220" width="11.875" style="182" customWidth="1"/>
    <col min="9221" max="9221" width="12.875" style="182" customWidth="1"/>
    <col min="9222" max="9222" width="16.875" style="182" customWidth="1"/>
    <col min="9223" max="9223" width="16.125" style="182" customWidth="1"/>
    <col min="9224" max="9224" width="2.75" style="182" customWidth="1"/>
    <col min="9225" max="9225" width="11.75" style="182" customWidth="1"/>
    <col min="9226" max="9226" width="5.5" style="182" bestFit="1" customWidth="1"/>
    <col min="9227" max="9227" width="5.5" style="182" customWidth="1"/>
    <col min="9228" max="9228" width="57.5" style="182" customWidth="1"/>
    <col min="9229" max="9472" width="9" style="182"/>
    <col min="9473" max="9474" width="3.25" style="182" customWidth="1"/>
    <col min="9475" max="9475" width="28.375" style="182" customWidth="1"/>
    <col min="9476" max="9476" width="11.875" style="182" customWidth="1"/>
    <col min="9477" max="9477" width="12.875" style="182" customWidth="1"/>
    <col min="9478" max="9478" width="16.875" style="182" customWidth="1"/>
    <col min="9479" max="9479" width="16.125" style="182" customWidth="1"/>
    <col min="9480" max="9480" width="2.75" style="182" customWidth="1"/>
    <col min="9481" max="9481" width="11.75" style="182" customWidth="1"/>
    <col min="9482" max="9482" width="5.5" style="182" bestFit="1" customWidth="1"/>
    <col min="9483" max="9483" width="5.5" style="182" customWidth="1"/>
    <col min="9484" max="9484" width="57.5" style="182" customWidth="1"/>
    <col min="9485" max="9728" width="9" style="182"/>
    <col min="9729" max="9730" width="3.25" style="182" customWidth="1"/>
    <col min="9731" max="9731" width="28.375" style="182" customWidth="1"/>
    <col min="9732" max="9732" width="11.875" style="182" customWidth="1"/>
    <col min="9733" max="9733" width="12.875" style="182" customWidth="1"/>
    <col min="9734" max="9734" width="16.875" style="182" customWidth="1"/>
    <col min="9735" max="9735" width="16.125" style="182" customWidth="1"/>
    <col min="9736" max="9736" width="2.75" style="182" customWidth="1"/>
    <col min="9737" max="9737" width="11.75" style="182" customWidth="1"/>
    <col min="9738" max="9738" width="5.5" style="182" bestFit="1" customWidth="1"/>
    <col min="9739" max="9739" width="5.5" style="182" customWidth="1"/>
    <col min="9740" max="9740" width="57.5" style="182" customWidth="1"/>
    <col min="9741" max="9984" width="9" style="182"/>
    <col min="9985" max="9986" width="3.25" style="182" customWidth="1"/>
    <col min="9987" max="9987" width="28.375" style="182" customWidth="1"/>
    <col min="9988" max="9988" width="11.875" style="182" customWidth="1"/>
    <col min="9989" max="9989" width="12.875" style="182" customWidth="1"/>
    <col min="9990" max="9990" width="16.875" style="182" customWidth="1"/>
    <col min="9991" max="9991" width="16.125" style="182" customWidth="1"/>
    <col min="9992" max="9992" width="2.75" style="182" customWidth="1"/>
    <col min="9993" max="9993" width="11.75" style="182" customWidth="1"/>
    <col min="9994" max="9994" width="5.5" style="182" bestFit="1" customWidth="1"/>
    <col min="9995" max="9995" width="5.5" style="182" customWidth="1"/>
    <col min="9996" max="9996" width="57.5" style="182" customWidth="1"/>
    <col min="9997" max="10240" width="9" style="182"/>
    <col min="10241" max="10242" width="3.25" style="182" customWidth="1"/>
    <col min="10243" max="10243" width="28.375" style="182" customWidth="1"/>
    <col min="10244" max="10244" width="11.875" style="182" customWidth="1"/>
    <col min="10245" max="10245" width="12.875" style="182" customWidth="1"/>
    <col min="10246" max="10246" width="16.875" style="182" customWidth="1"/>
    <col min="10247" max="10247" width="16.125" style="182" customWidth="1"/>
    <col min="10248" max="10248" width="2.75" style="182" customWidth="1"/>
    <col min="10249" max="10249" width="11.75" style="182" customWidth="1"/>
    <col min="10250" max="10250" width="5.5" style="182" bestFit="1" customWidth="1"/>
    <col min="10251" max="10251" width="5.5" style="182" customWidth="1"/>
    <col min="10252" max="10252" width="57.5" style="182" customWidth="1"/>
    <col min="10253" max="10496" width="9" style="182"/>
    <col min="10497" max="10498" width="3.25" style="182" customWidth="1"/>
    <col min="10499" max="10499" width="28.375" style="182" customWidth="1"/>
    <col min="10500" max="10500" width="11.875" style="182" customWidth="1"/>
    <col min="10501" max="10501" width="12.875" style="182" customWidth="1"/>
    <col min="10502" max="10502" width="16.875" style="182" customWidth="1"/>
    <col min="10503" max="10503" width="16.125" style="182" customWidth="1"/>
    <col min="10504" max="10504" width="2.75" style="182" customWidth="1"/>
    <col min="10505" max="10505" width="11.75" style="182" customWidth="1"/>
    <col min="10506" max="10506" width="5.5" style="182" bestFit="1" customWidth="1"/>
    <col min="10507" max="10507" width="5.5" style="182" customWidth="1"/>
    <col min="10508" max="10508" width="57.5" style="182" customWidth="1"/>
    <col min="10509" max="10752" width="9" style="182"/>
    <col min="10753" max="10754" width="3.25" style="182" customWidth="1"/>
    <col min="10755" max="10755" width="28.375" style="182" customWidth="1"/>
    <col min="10756" max="10756" width="11.875" style="182" customWidth="1"/>
    <col min="10757" max="10757" width="12.875" style="182" customWidth="1"/>
    <col min="10758" max="10758" width="16.875" style="182" customWidth="1"/>
    <col min="10759" max="10759" width="16.125" style="182" customWidth="1"/>
    <col min="10760" max="10760" width="2.75" style="182" customWidth="1"/>
    <col min="10761" max="10761" width="11.75" style="182" customWidth="1"/>
    <col min="10762" max="10762" width="5.5" style="182" bestFit="1" customWidth="1"/>
    <col min="10763" max="10763" width="5.5" style="182" customWidth="1"/>
    <col min="10764" max="10764" width="57.5" style="182" customWidth="1"/>
    <col min="10765" max="11008" width="9" style="182"/>
    <col min="11009" max="11010" width="3.25" style="182" customWidth="1"/>
    <col min="11011" max="11011" width="28.375" style="182" customWidth="1"/>
    <col min="11012" max="11012" width="11.875" style="182" customWidth="1"/>
    <col min="11013" max="11013" width="12.875" style="182" customWidth="1"/>
    <col min="11014" max="11014" width="16.875" style="182" customWidth="1"/>
    <col min="11015" max="11015" width="16.125" style="182" customWidth="1"/>
    <col min="11016" max="11016" width="2.75" style="182" customWidth="1"/>
    <col min="11017" max="11017" width="11.75" style="182" customWidth="1"/>
    <col min="11018" max="11018" width="5.5" style="182" bestFit="1" customWidth="1"/>
    <col min="11019" max="11019" width="5.5" style="182" customWidth="1"/>
    <col min="11020" max="11020" width="57.5" style="182" customWidth="1"/>
    <col min="11021" max="11264" width="9" style="182"/>
    <col min="11265" max="11266" width="3.25" style="182" customWidth="1"/>
    <col min="11267" max="11267" width="28.375" style="182" customWidth="1"/>
    <col min="11268" max="11268" width="11.875" style="182" customWidth="1"/>
    <col min="11269" max="11269" width="12.875" style="182" customWidth="1"/>
    <col min="11270" max="11270" width="16.875" style="182" customWidth="1"/>
    <col min="11271" max="11271" width="16.125" style="182" customWidth="1"/>
    <col min="11272" max="11272" width="2.75" style="182" customWidth="1"/>
    <col min="11273" max="11273" width="11.75" style="182" customWidth="1"/>
    <col min="11274" max="11274" width="5.5" style="182" bestFit="1" customWidth="1"/>
    <col min="11275" max="11275" width="5.5" style="182" customWidth="1"/>
    <col min="11276" max="11276" width="57.5" style="182" customWidth="1"/>
    <col min="11277" max="11520" width="9" style="182"/>
    <col min="11521" max="11522" width="3.25" style="182" customWidth="1"/>
    <col min="11523" max="11523" width="28.375" style="182" customWidth="1"/>
    <col min="11524" max="11524" width="11.875" style="182" customWidth="1"/>
    <col min="11525" max="11525" width="12.875" style="182" customWidth="1"/>
    <col min="11526" max="11526" width="16.875" style="182" customWidth="1"/>
    <col min="11527" max="11527" width="16.125" style="182" customWidth="1"/>
    <col min="11528" max="11528" width="2.75" style="182" customWidth="1"/>
    <col min="11529" max="11529" width="11.75" style="182" customWidth="1"/>
    <col min="11530" max="11530" width="5.5" style="182" bestFit="1" customWidth="1"/>
    <col min="11531" max="11531" width="5.5" style="182" customWidth="1"/>
    <col min="11532" max="11532" width="57.5" style="182" customWidth="1"/>
    <col min="11533" max="11776" width="9" style="182"/>
    <col min="11777" max="11778" width="3.25" style="182" customWidth="1"/>
    <col min="11779" max="11779" width="28.375" style="182" customWidth="1"/>
    <col min="11780" max="11780" width="11.875" style="182" customWidth="1"/>
    <col min="11781" max="11781" width="12.875" style="182" customWidth="1"/>
    <col min="11782" max="11782" width="16.875" style="182" customWidth="1"/>
    <col min="11783" max="11783" width="16.125" style="182" customWidth="1"/>
    <col min="11784" max="11784" width="2.75" style="182" customWidth="1"/>
    <col min="11785" max="11785" width="11.75" style="182" customWidth="1"/>
    <col min="11786" max="11786" width="5.5" style="182" bestFit="1" customWidth="1"/>
    <col min="11787" max="11787" width="5.5" style="182" customWidth="1"/>
    <col min="11788" max="11788" width="57.5" style="182" customWidth="1"/>
    <col min="11789" max="12032" width="9" style="182"/>
    <col min="12033" max="12034" width="3.25" style="182" customWidth="1"/>
    <col min="12035" max="12035" width="28.375" style="182" customWidth="1"/>
    <col min="12036" max="12036" width="11.875" style="182" customWidth="1"/>
    <col min="12037" max="12037" width="12.875" style="182" customWidth="1"/>
    <col min="12038" max="12038" width="16.875" style="182" customWidth="1"/>
    <col min="12039" max="12039" width="16.125" style="182" customWidth="1"/>
    <col min="12040" max="12040" width="2.75" style="182" customWidth="1"/>
    <col min="12041" max="12041" width="11.75" style="182" customWidth="1"/>
    <col min="12042" max="12042" width="5.5" style="182" bestFit="1" customWidth="1"/>
    <col min="12043" max="12043" width="5.5" style="182" customWidth="1"/>
    <col min="12044" max="12044" width="57.5" style="182" customWidth="1"/>
    <col min="12045" max="12288" width="9" style="182"/>
    <col min="12289" max="12290" width="3.25" style="182" customWidth="1"/>
    <col min="12291" max="12291" width="28.375" style="182" customWidth="1"/>
    <col min="12292" max="12292" width="11.875" style="182" customWidth="1"/>
    <col min="12293" max="12293" width="12.875" style="182" customWidth="1"/>
    <col min="12294" max="12294" width="16.875" style="182" customWidth="1"/>
    <col min="12295" max="12295" width="16.125" style="182" customWidth="1"/>
    <col min="12296" max="12296" width="2.75" style="182" customWidth="1"/>
    <col min="12297" max="12297" width="11.75" style="182" customWidth="1"/>
    <col min="12298" max="12298" width="5.5" style="182" bestFit="1" customWidth="1"/>
    <col min="12299" max="12299" width="5.5" style="182" customWidth="1"/>
    <col min="12300" max="12300" width="57.5" style="182" customWidth="1"/>
    <col min="12301" max="12544" width="9" style="182"/>
    <col min="12545" max="12546" width="3.25" style="182" customWidth="1"/>
    <col min="12547" max="12547" width="28.375" style="182" customWidth="1"/>
    <col min="12548" max="12548" width="11.875" style="182" customWidth="1"/>
    <col min="12549" max="12549" width="12.875" style="182" customWidth="1"/>
    <col min="12550" max="12550" width="16.875" style="182" customWidth="1"/>
    <col min="12551" max="12551" width="16.125" style="182" customWidth="1"/>
    <col min="12552" max="12552" width="2.75" style="182" customWidth="1"/>
    <col min="12553" max="12553" width="11.75" style="182" customWidth="1"/>
    <col min="12554" max="12554" width="5.5" style="182" bestFit="1" customWidth="1"/>
    <col min="12555" max="12555" width="5.5" style="182" customWidth="1"/>
    <col min="12556" max="12556" width="57.5" style="182" customWidth="1"/>
    <col min="12557" max="12800" width="9" style="182"/>
    <col min="12801" max="12802" width="3.25" style="182" customWidth="1"/>
    <col min="12803" max="12803" width="28.375" style="182" customWidth="1"/>
    <col min="12804" max="12804" width="11.875" style="182" customWidth="1"/>
    <col min="12805" max="12805" width="12.875" style="182" customWidth="1"/>
    <col min="12806" max="12806" width="16.875" style="182" customWidth="1"/>
    <col min="12807" max="12807" width="16.125" style="182" customWidth="1"/>
    <col min="12808" max="12808" width="2.75" style="182" customWidth="1"/>
    <col min="12809" max="12809" width="11.75" style="182" customWidth="1"/>
    <col min="12810" max="12810" width="5.5" style="182" bestFit="1" customWidth="1"/>
    <col min="12811" max="12811" width="5.5" style="182" customWidth="1"/>
    <col min="12812" max="12812" width="57.5" style="182" customWidth="1"/>
    <col min="12813" max="13056" width="9" style="182"/>
    <col min="13057" max="13058" width="3.25" style="182" customWidth="1"/>
    <col min="13059" max="13059" width="28.375" style="182" customWidth="1"/>
    <col min="13060" max="13060" width="11.875" style="182" customWidth="1"/>
    <col min="13061" max="13061" width="12.875" style="182" customWidth="1"/>
    <col min="13062" max="13062" width="16.875" style="182" customWidth="1"/>
    <col min="13063" max="13063" width="16.125" style="182" customWidth="1"/>
    <col min="13064" max="13064" width="2.75" style="182" customWidth="1"/>
    <col min="13065" max="13065" width="11.75" style="182" customWidth="1"/>
    <col min="13066" max="13066" width="5.5" style="182" bestFit="1" customWidth="1"/>
    <col min="13067" max="13067" width="5.5" style="182" customWidth="1"/>
    <col min="13068" max="13068" width="57.5" style="182" customWidth="1"/>
    <col min="13069" max="13312" width="9" style="182"/>
    <col min="13313" max="13314" width="3.25" style="182" customWidth="1"/>
    <col min="13315" max="13315" width="28.375" style="182" customWidth="1"/>
    <col min="13316" max="13316" width="11.875" style="182" customWidth="1"/>
    <col min="13317" max="13317" width="12.875" style="182" customWidth="1"/>
    <col min="13318" max="13318" width="16.875" style="182" customWidth="1"/>
    <col min="13319" max="13319" width="16.125" style="182" customWidth="1"/>
    <col min="13320" max="13320" width="2.75" style="182" customWidth="1"/>
    <col min="13321" max="13321" width="11.75" style="182" customWidth="1"/>
    <col min="13322" max="13322" width="5.5" style="182" bestFit="1" customWidth="1"/>
    <col min="13323" max="13323" width="5.5" style="182" customWidth="1"/>
    <col min="13324" max="13324" width="57.5" style="182" customWidth="1"/>
    <col min="13325" max="13568" width="9" style="182"/>
    <col min="13569" max="13570" width="3.25" style="182" customWidth="1"/>
    <col min="13571" max="13571" width="28.375" style="182" customWidth="1"/>
    <col min="13572" max="13572" width="11.875" style="182" customWidth="1"/>
    <col min="13573" max="13573" width="12.875" style="182" customWidth="1"/>
    <col min="13574" max="13574" width="16.875" style="182" customWidth="1"/>
    <col min="13575" max="13575" width="16.125" style="182" customWidth="1"/>
    <col min="13576" max="13576" width="2.75" style="182" customWidth="1"/>
    <col min="13577" max="13577" width="11.75" style="182" customWidth="1"/>
    <col min="13578" max="13578" width="5.5" style="182" bestFit="1" customWidth="1"/>
    <col min="13579" max="13579" width="5.5" style="182" customWidth="1"/>
    <col min="13580" max="13580" width="57.5" style="182" customWidth="1"/>
    <col min="13581" max="13824" width="9" style="182"/>
    <col min="13825" max="13826" width="3.25" style="182" customWidth="1"/>
    <col min="13827" max="13827" width="28.375" style="182" customWidth="1"/>
    <col min="13828" max="13828" width="11.875" style="182" customWidth="1"/>
    <col min="13829" max="13829" width="12.875" style="182" customWidth="1"/>
    <col min="13830" max="13830" width="16.875" style="182" customWidth="1"/>
    <col min="13831" max="13831" width="16.125" style="182" customWidth="1"/>
    <col min="13832" max="13832" width="2.75" style="182" customWidth="1"/>
    <col min="13833" max="13833" width="11.75" style="182" customWidth="1"/>
    <col min="13834" max="13834" width="5.5" style="182" bestFit="1" customWidth="1"/>
    <col min="13835" max="13835" width="5.5" style="182" customWidth="1"/>
    <col min="13836" max="13836" width="57.5" style="182" customWidth="1"/>
    <col min="13837" max="14080" width="9" style="182"/>
    <col min="14081" max="14082" width="3.25" style="182" customWidth="1"/>
    <col min="14083" max="14083" width="28.375" style="182" customWidth="1"/>
    <col min="14084" max="14084" width="11.875" style="182" customWidth="1"/>
    <col min="14085" max="14085" width="12.875" style="182" customWidth="1"/>
    <col min="14086" max="14086" width="16.875" style="182" customWidth="1"/>
    <col min="14087" max="14087" width="16.125" style="182" customWidth="1"/>
    <col min="14088" max="14088" width="2.75" style="182" customWidth="1"/>
    <col min="14089" max="14089" width="11.75" style="182" customWidth="1"/>
    <col min="14090" max="14090" width="5.5" style="182" bestFit="1" customWidth="1"/>
    <col min="14091" max="14091" width="5.5" style="182" customWidth="1"/>
    <col min="14092" max="14092" width="57.5" style="182" customWidth="1"/>
    <col min="14093" max="14336" width="9" style="182"/>
    <col min="14337" max="14338" width="3.25" style="182" customWidth="1"/>
    <col min="14339" max="14339" width="28.375" style="182" customWidth="1"/>
    <col min="14340" max="14340" width="11.875" style="182" customWidth="1"/>
    <col min="14341" max="14341" width="12.875" style="182" customWidth="1"/>
    <col min="14342" max="14342" width="16.875" style="182" customWidth="1"/>
    <col min="14343" max="14343" width="16.125" style="182" customWidth="1"/>
    <col min="14344" max="14344" width="2.75" style="182" customWidth="1"/>
    <col min="14345" max="14345" width="11.75" style="182" customWidth="1"/>
    <col min="14346" max="14346" width="5.5" style="182" bestFit="1" customWidth="1"/>
    <col min="14347" max="14347" width="5.5" style="182" customWidth="1"/>
    <col min="14348" max="14348" width="57.5" style="182" customWidth="1"/>
    <col min="14349" max="14592" width="9" style="182"/>
    <col min="14593" max="14594" width="3.25" style="182" customWidth="1"/>
    <col min="14595" max="14595" width="28.375" style="182" customWidth="1"/>
    <col min="14596" max="14596" width="11.875" style="182" customWidth="1"/>
    <col min="14597" max="14597" width="12.875" style="182" customWidth="1"/>
    <col min="14598" max="14598" width="16.875" style="182" customWidth="1"/>
    <col min="14599" max="14599" width="16.125" style="182" customWidth="1"/>
    <col min="14600" max="14600" width="2.75" style="182" customWidth="1"/>
    <col min="14601" max="14601" width="11.75" style="182" customWidth="1"/>
    <col min="14602" max="14602" width="5.5" style="182" bestFit="1" customWidth="1"/>
    <col min="14603" max="14603" width="5.5" style="182" customWidth="1"/>
    <col min="14604" max="14604" width="57.5" style="182" customWidth="1"/>
    <col min="14605" max="14848" width="9" style="182"/>
    <col min="14849" max="14850" width="3.25" style="182" customWidth="1"/>
    <col min="14851" max="14851" width="28.375" style="182" customWidth="1"/>
    <col min="14852" max="14852" width="11.875" style="182" customWidth="1"/>
    <col min="14853" max="14853" width="12.875" style="182" customWidth="1"/>
    <col min="14854" max="14854" width="16.875" style="182" customWidth="1"/>
    <col min="14855" max="14855" width="16.125" style="182" customWidth="1"/>
    <col min="14856" max="14856" width="2.75" style="182" customWidth="1"/>
    <col min="14857" max="14857" width="11.75" style="182" customWidth="1"/>
    <col min="14858" max="14858" width="5.5" style="182" bestFit="1" customWidth="1"/>
    <col min="14859" max="14859" width="5.5" style="182" customWidth="1"/>
    <col min="14860" max="14860" width="57.5" style="182" customWidth="1"/>
    <col min="14861" max="15104" width="9" style="182"/>
    <col min="15105" max="15106" width="3.25" style="182" customWidth="1"/>
    <col min="15107" max="15107" width="28.375" style="182" customWidth="1"/>
    <col min="15108" max="15108" width="11.875" style="182" customWidth="1"/>
    <col min="15109" max="15109" width="12.875" style="182" customWidth="1"/>
    <col min="15110" max="15110" width="16.875" style="182" customWidth="1"/>
    <col min="15111" max="15111" width="16.125" style="182" customWidth="1"/>
    <col min="15112" max="15112" width="2.75" style="182" customWidth="1"/>
    <col min="15113" max="15113" width="11.75" style="182" customWidth="1"/>
    <col min="15114" max="15114" width="5.5" style="182" bestFit="1" customWidth="1"/>
    <col min="15115" max="15115" width="5.5" style="182" customWidth="1"/>
    <col min="15116" max="15116" width="57.5" style="182" customWidth="1"/>
    <col min="15117" max="15360" width="9" style="182"/>
    <col min="15361" max="15362" width="3.25" style="182" customWidth="1"/>
    <col min="15363" max="15363" width="28.375" style="182" customWidth="1"/>
    <col min="15364" max="15364" width="11.875" style="182" customWidth="1"/>
    <col min="15365" max="15365" width="12.875" style="182" customWidth="1"/>
    <col min="15366" max="15366" width="16.875" style="182" customWidth="1"/>
    <col min="15367" max="15367" width="16.125" style="182" customWidth="1"/>
    <col min="15368" max="15368" width="2.75" style="182" customWidth="1"/>
    <col min="15369" max="15369" width="11.75" style="182" customWidth="1"/>
    <col min="15370" max="15370" width="5.5" style="182" bestFit="1" customWidth="1"/>
    <col min="15371" max="15371" width="5.5" style="182" customWidth="1"/>
    <col min="15372" max="15372" width="57.5" style="182" customWidth="1"/>
    <col min="15373" max="15616" width="9" style="182"/>
    <col min="15617" max="15618" width="3.25" style="182" customWidth="1"/>
    <col min="15619" max="15619" width="28.375" style="182" customWidth="1"/>
    <col min="15620" max="15620" width="11.875" style="182" customWidth="1"/>
    <col min="15621" max="15621" width="12.875" style="182" customWidth="1"/>
    <col min="15622" max="15622" width="16.875" style="182" customWidth="1"/>
    <col min="15623" max="15623" width="16.125" style="182" customWidth="1"/>
    <col min="15624" max="15624" width="2.75" style="182" customWidth="1"/>
    <col min="15625" max="15625" width="11.75" style="182" customWidth="1"/>
    <col min="15626" max="15626" width="5.5" style="182" bestFit="1" customWidth="1"/>
    <col min="15627" max="15627" width="5.5" style="182" customWidth="1"/>
    <col min="15628" max="15628" width="57.5" style="182" customWidth="1"/>
    <col min="15629" max="15872" width="9" style="182"/>
    <col min="15873" max="15874" width="3.25" style="182" customWidth="1"/>
    <col min="15875" max="15875" width="28.375" style="182" customWidth="1"/>
    <col min="15876" max="15876" width="11.875" style="182" customWidth="1"/>
    <col min="15877" max="15877" width="12.875" style="182" customWidth="1"/>
    <col min="15878" max="15878" width="16.875" style="182" customWidth="1"/>
    <col min="15879" max="15879" width="16.125" style="182" customWidth="1"/>
    <col min="15880" max="15880" width="2.75" style="182" customWidth="1"/>
    <col min="15881" max="15881" width="11.75" style="182" customWidth="1"/>
    <col min="15882" max="15882" width="5.5" style="182" bestFit="1" customWidth="1"/>
    <col min="15883" max="15883" width="5.5" style="182" customWidth="1"/>
    <col min="15884" max="15884" width="57.5" style="182" customWidth="1"/>
    <col min="15885" max="16128" width="9" style="182"/>
    <col min="16129" max="16130" width="3.25" style="182" customWidth="1"/>
    <col min="16131" max="16131" width="28.375" style="182" customWidth="1"/>
    <col min="16132" max="16132" width="11.875" style="182" customWidth="1"/>
    <col min="16133" max="16133" width="12.875" style="182" customWidth="1"/>
    <col min="16134" max="16134" width="16.875" style="182" customWidth="1"/>
    <col min="16135" max="16135" width="16.125" style="182" customWidth="1"/>
    <col min="16136" max="16136" width="2.75" style="182" customWidth="1"/>
    <col min="16137" max="16137" width="11.75" style="182" customWidth="1"/>
    <col min="16138" max="16138" width="5.5" style="182" bestFit="1" customWidth="1"/>
    <col min="16139" max="16139" width="5.5" style="182" customWidth="1"/>
    <col min="16140" max="16140" width="57.5" style="182" customWidth="1"/>
    <col min="16141" max="16384" width="9" style="182"/>
  </cols>
  <sheetData>
    <row r="1" spans="1:12" ht="21.75" customHeight="1">
      <c r="A1" s="185"/>
      <c r="B1" s="185"/>
      <c r="C1" s="185"/>
      <c r="D1" s="185"/>
      <c r="E1" s="185"/>
      <c r="F1" s="185"/>
      <c r="G1" s="185"/>
      <c r="H1" s="185"/>
    </row>
    <row r="2" spans="1:12" ht="22.5" customHeight="1">
      <c r="A2" s="185"/>
      <c r="B2" s="185"/>
      <c r="C2" s="185"/>
      <c r="D2" s="185"/>
      <c r="E2" s="185"/>
      <c r="F2" s="185"/>
      <c r="G2" s="185"/>
      <c r="H2" s="185"/>
    </row>
    <row r="3" spans="1:12" ht="21.75" customHeight="1">
      <c r="A3" s="1072" t="s">
        <v>209</v>
      </c>
      <c r="B3" s="1072"/>
      <c r="C3" s="1072"/>
      <c r="D3" s="1072"/>
      <c r="E3" s="1072"/>
      <c r="F3" s="1072"/>
      <c r="G3" s="1072"/>
      <c r="H3" s="185"/>
    </row>
    <row r="4" spans="1:12" ht="22.5" customHeight="1">
      <c r="A4" s="185"/>
      <c r="B4" s="185"/>
      <c r="C4" s="180"/>
      <c r="D4" s="180"/>
      <c r="E4" s="187"/>
      <c r="F4" s="185"/>
      <c r="G4" s="185"/>
      <c r="H4" s="185"/>
    </row>
    <row r="5" spans="1:12" ht="21" customHeight="1">
      <c r="A5" s="185" t="s">
        <v>204</v>
      </c>
      <c r="B5" s="185" t="s">
        <v>210</v>
      </c>
      <c r="D5" s="185"/>
      <c r="E5" s="185"/>
      <c r="F5" s="1"/>
      <c r="G5" s="185"/>
      <c r="H5" s="185"/>
      <c r="K5" s="1732"/>
      <c r="L5" s="1733"/>
    </row>
    <row r="6" spans="1:12" ht="24.75" customHeight="1">
      <c r="B6" s="1724" t="s">
        <v>211</v>
      </c>
      <c r="C6" s="1725"/>
      <c r="D6" s="1724" t="s">
        <v>212</v>
      </c>
      <c r="E6" s="1726"/>
      <c r="F6" s="1726"/>
      <c r="G6" s="1725"/>
      <c r="K6" s="1732"/>
      <c r="L6" s="1733"/>
    </row>
    <row r="7" spans="1:12" ht="24" customHeight="1">
      <c r="B7" s="1724"/>
      <c r="C7" s="1725"/>
      <c r="D7" s="1724"/>
      <c r="E7" s="1726"/>
      <c r="F7" s="1726"/>
      <c r="G7" s="1725"/>
      <c r="K7" s="1732"/>
      <c r="L7" s="1733"/>
    </row>
    <row r="8" spans="1:12" ht="24" customHeight="1">
      <c r="B8" s="1724"/>
      <c r="C8" s="1725"/>
      <c r="D8" s="1724"/>
      <c r="E8" s="1726"/>
      <c r="F8" s="1726"/>
      <c r="G8" s="1725"/>
      <c r="K8" s="1732"/>
      <c r="L8" s="1733"/>
    </row>
    <row r="9" spans="1:12" ht="24" customHeight="1">
      <c r="B9" s="1724"/>
      <c r="C9" s="1725"/>
      <c r="D9" s="1724"/>
      <c r="E9" s="1726"/>
      <c r="F9" s="1726"/>
      <c r="G9" s="1725"/>
      <c r="K9" s="1732"/>
      <c r="L9" s="1733"/>
    </row>
    <row r="10" spans="1:12" ht="24" customHeight="1">
      <c r="B10" s="1724"/>
      <c r="C10" s="1725"/>
      <c r="D10" s="1724"/>
      <c r="E10" s="1726"/>
      <c r="F10" s="1726"/>
      <c r="G10" s="1725"/>
      <c r="K10" s="1732"/>
      <c r="L10" s="1733"/>
    </row>
    <row r="11" spans="1:12" ht="24" customHeight="1">
      <c r="B11" s="1724"/>
      <c r="C11" s="1725"/>
      <c r="D11" s="1724"/>
      <c r="E11" s="1726"/>
      <c r="F11" s="1726"/>
      <c r="G11" s="1725"/>
      <c r="K11" s="1732"/>
      <c r="L11" s="1733"/>
    </row>
    <row r="12" spans="1:12" ht="24" customHeight="1">
      <c r="B12" s="1724"/>
      <c r="C12" s="1725"/>
      <c r="D12" s="1724"/>
      <c r="E12" s="1726"/>
      <c r="F12" s="1726"/>
      <c r="G12" s="1725"/>
      <c r="K12" s="1732"/>
      <c r="L12" s="1733"/>
    </row>
    <row r="13" spans="1:12" ht="24" customHeight="1">
      <c r="B13" s="1724"/>
      <c r="C13" s="1725"/>
      <c r="D13" s="1724"/>
      <c r="E13" s="1726"/>
      <c r="F13" s="1726"/>
      <c r="G13" s="1725"/>
      <c r="K13" s="1732"/>
      <c r="L13" s="1733"/>
    </row>
    <row r="14" spans="1:12" ht="21" customHeight="1">
      <c r="A14" s="185"/>
      <c r="B14" s="185"/>
      <c r="C14" s="185"/>
      <c r="D14" s="185"/>
      <c r="E14" s="185"/>
      <c r="F14" s="1"/>
      <c r="G14" s="185"/>
      <c r="H14" s="185"/>
      <c r="K14" s="1732"/>
      <c r="L14" s="1733"/>
    </row>
    <row r="15" spans="1:12" ht="27" customHeight="1">
      <c r="A15" s="185" t="s">
        <v>205</v>
      </c>
      <c r="B15" s="185" t="s">
        <v>213</v>
      </c>
      <c r="D15" s="185"/>
      <c r="E15" s="185"/>
      <c r="F15" s="185"/>
      <c r="G15" s="8"/>
      <c r="H15" s="197"/>
      <c r="I15" s="188"/>
      <c r="L15" s="217"/>
    </row>
    <row r="16" spans="1:12" ht="11.25" customHeight="1">
      <c r="A16" s="185"/>
      <c r="B16" s="1727" t="s">
        <v>173</v>
      </c>
      <c r="C16" s="1727"/>
      <c r="D16" s="218" t="s">
        <v>178</v>
      </c>
      <c r="E16" s="1727" t="s">
        <v>214</v>
      </c>
      <c r="F16" s="1727"/>
      <c r="G16" s="1727"/>
      <c r="H16" s="185"/>
      <c r="L16" s="182"/>
    </row>
    <row r="17" spans="1:12" ht="12" customHeight="1">
      <c r="A17" s="185"/>
      <c r="B17" s="1727"/>
      <c r="C17" s="1727"/>
      <c r="D17" s="219" t="s">
        <v>207</v>
      </c>
      <c r="E17" s="1727"/>
      <c r="F17" s="1727"/>
      <c r="G17" s="1727"/>
      <c r="H17" s="185"/>
      <c r="L17" s="182"/>
    </row>
    <row r="18" spans="1:12" ht="24" customHeight="1">
      <c r="A18" s="185"/>
      <c r="B18" s="1728"/>
      <c r="C18" s="1728"/>
      <c r="D18" s="220"/>
      <c r="E18" s="1729"/>
      <c r="F18" s="1729"/>
      <c r="G18" s="1729"/>
      <c r="H18" s="185"/>
    </row>
    <row r="19" spans="1:12" ht="24.75" customHeight="1">
      <c r="A19" s="185"/>
      <c r="B19" s="1728"/>
      <c r="C19" s="1728"/>
      <c r="D19" s="220"/>
      <c r="E19" s="1729"/>
      <c r="F19" s="1729"/>
      <c r="G19" s="1729"/>
      <c r="H19" s="185"/>
    </row>
    <row r="20" spans="1:12" ht="23.25" customHeight="1">
      <c r="A20" s="185"/>
      <c r="B20" s="1728"/>
      <c r="C20" s="1728"/>
      <c r="D20" s="220"/>
      <c r="E20" s="1729"/>
      <c r="F20" s="1729"/>
      <c r="G20" s="1729"/>
      <c r="H20" s="185"/>
    </row>
    <row r="21" spans="1:12" ht="24.75" customHeight="1">
      <c r="A21" s="185"/>
      <c r="B21" s="1724"/>
      <c r="C21" s="1725"/>
      <c r="D21" s="193"/>
      <c r="E21" s="1724"/>
      <c r="F21" s="1726"/>
      <c r="G21" s="1725"/>
      <c r="H21" s="185"/>
      <c r="K21" s="441"/>
    </row>
    <row r="22" spans="1:12" ht="24.75" customHeight="1">
      <c r="A22" s="185"/>
      <c r="B22" s="1729"/>
      <c r="C22" s="1729"/>
      <c r="D22" s="193"/>
      <c r="E22" s="1729"/>
      <c r="F22" s="1729"/>
      <c r="G22" s="1729"/>
      <c r="H22" s="185"/>
      <c r="K22" s="441"/>
    </row>
    <row r="23" spans="1:12" ht="24.75" customHeight="1">
      <c r="A23" s="185"/>
      <c r="B23" s="1729"/>
      <c r="C23" s="1729"/>
      <c r="D23" s="193"/>
      <c r="E23" s="1729"/>
      <c r="F23" s="1729"/>
      <c r="G23" s="1729"/>
      <c r="H23" s="185"/>
    </row>
    <row r="24" spans="1:12" ht="24" customHeight="1">
      <c r="A24" s="185"/>
      <c r="B24" s="1729"/>
      <c r="C24" s="1729"/>
      <c r="D24" s="193"/>
      <c r="E24" s="1729"/>
      <c r="F24" s="1729"/>
      <c r="G24" s="1729"/>
      <c r="H24" s="185"/>
    </row>
    <row r="25" spans="1:12" ht="23.25" customHeight="1">
      <c r="A25" s="185"/>
      <c r="B25" s="1727" t="s">
        <v>179</v>
      </c>
      <c r="C25" s="1727"/>
      <c r="D25" s="193">
        <f>'様式9-7'!D17</f>
        <v>0</v>
      </c>
      <c r="E25" s="1729"/>
      <c r="F25" s="1729"/>
      <c r="G25" s="1729"/>
      <c r="H25" s="185"/>
    </row>
    <row r="26" spans="1:12" ht="27" customHeight="1">
      <c r="A26" s="185"/>
      <c r="B26" s="185"/>
      <c r="C26" s="210"/>
      <c r="D26" s="210"/>
      <c r="F26" s="221"/>
      <c r="G26" s="185"/>
      <c r="H26" s="185"/>
    </row>
    <row r="27" spans="1:12" ht="27" customHeight="1">
      <c r="A27" s="185" t="s">
        <v>215</v>
      </c>
      <c r="B27" s="185" t="s">
        <v>390</v>
      </c>
      <c r="E27" s="185"/>
      <c r="F27" s="185"/>
      <c r="G27" s="185"/>
      <c r="H27" s="185"/>
    </row>
    <row r="28" spans="1:12" ht="12" customHeight="1">
      <c r="B28" s="1729" t="s">
        <v>173</v>
      </c>
      <c r="C28" s="1729"/>
      <c r="D28" s="1730" t="s">
        <v>208</v>
      </c>
      <c r="E28" s="218" t="s">
        <v>177</v>
      </c>
      <c r="F28" s="218" t="s">
        <v>178</v>
      </c>
      <c r="G28" s="1730" t="s">
        <v>171</v>
      </c>
      <c r="H28" s="185"/>
    </row>
    <row r="29" spans="1:12" ht="12" customHeight="1">
      <c r="B29" s="1729"/>
      <c r="C29" s="1729"/>
      <c r="D29" s="1731"/>
      <c r="E29" s="219" t="s">
        <v>216</v>
      </c>
      <c r="F29" s="219" t="s">
        <v>216</v>
      </c>
      <c r="G29" s="1731"/>
      <c r="H29" s="185"/>
    </row>
    <row r="30" spans="1:12" ht="24" customHeight="1">
      <c r="B30" s="1735"/>
      <c r="C30" s="1736"/>
      <c r="D30" s="216"/>
      <c r="E30" s="216"/>
      <c r="F30" s="216"/>
      <c r="G30" s="222"/>
      <c r="H30" s="185"/>
    </row>
    <row r="31" spans="1:12" customFormat="1" ht="24" customHeight="1">
      <c r="A31" s="182"/>
      <c r="B31" s="1737"/>
      <c r="C31" s="1738"/>
      <c r="D31" s="223"/>
      <c r="E31" s="223"/>
      <c r="F31" s="223"/>
      <c r="G31" s="224"/>
      <c r="H31" s="185"/>
      <c r="J31" s="182"/>
      <c r="K31" s="213"/>
      <c r="L31" s="225"/>
    </row>
    <row r="32" spans="1:12" ht="24" customHeight="1">
      <c r="B32" s="1724"/>
      <c r="C32" s="1725"/>
      <c r="D32" s="216"/>
      <c r="E32" s="216"/>
      <c r="F32" s="216"/>
      <c r="G32" s="216"/>
      <c r="H32" s="185"/>
    </row>
    <row r="33" spans="1:12" ht="24" customHeight="1">
      <c r="B33" s="1724"/>
      <c r="C33" s="1725"/>
      <c r="D33" s="216"/>
      <c r="E33" s="216"/>
      <c r="F33" s="216"/>
      <c r="G33" s="216"/>
      <c r="H33" s="185"/>
    </row>
    <row r="34" spans="1:12" ht="24" customHeight="1">
      <c r="B34" s="1724"/>
      <c r="C34" s="1725"/>
      <c r="D34" s="216"/>
      <c r="E34" s="216"/>
      <c r="F34" s="216"/>
      <c r="G34" s="216"/>
      <c r="H34" s="185"/>
      <c r="K34" s="441"/>
    </row>
    <row r="35" spans="1:12" ht="22.5" customHeight="1">
      <c r="B35" s="1724"/>
      <c r="C35" s="1725"/>
      <c r="D35" s="216"/>
      <c r="E35" s="216"/>
      <c r="F35" s="216"/>
      <c r="G35" s="216"/>
      <c r="H35" s="185"/>
    </row>
    <row r="36" spans="1:12" ht="24" customHeight="1">
      <c r="B36" s="1724"/>
      <c r="C36" s="1725"/>
      <c r="D36" s="216"/>
      <c r="E36" s="216"/>
      <c r="F36" s="216"/>
      <c r="G36" s="216"/>
      <c r="H36" s="185"/>
    </row>
    <row r="37" spans="1:12" ht="24.75" customHeight="1">
      <c r="B37" s="1729" t="s">
        <v>179</v>
      </c>
      <c r="C37" s="1729"/>
      <c r="D37" s="215" t="s">
        <v>217</v>
      </c>
      <c r="E37" s="215" t="s">
        <v>217</v>
      </c>
      <c r="F37" s="216">
        <f>SUM(F30:F36)</f>
        <v>0</v>
      </c>
      <c r="G37" s="216"/>
      <c r="H37" s="185"/>
    </row>
    <row r="38" spans="1:12">
      <c r="A38" s="185"/>
      <c r="B38" s="185"/>
      <c r="C38" s="226"/>
      <c r="D38" s="226"/>
      <c r="E38" s="185"/>
      <c r="F38" s="185"/>
      <c r="G38" s="185"/>
      <c r="H38" s="185"/>
    </row>
    <row r="39" spans="1:12" customFormat="1" ht="21" customHeight="1">
      <c r="A39" s="185"/>
      <c r="B39" s="185"/>
      <c r="C39" s="185"/>
      <c r="D39" s="185"/>
      <c r="E39" s="185"/>
      <c r="F39" s="185"/>
      <c r="G39" s="185"/>
      <c r="H39" s="185"/>
      <c r="K39" s="227"/>
      <c r="L39" s="225"/>
    </row>
    <row r="40" spans="1:12" customFormat="1" ht="21" customHeight="1">
      <c r="A40" s="185" t="s">
        <v>206</v>
      </c>
      <c r="B40" s="185" t="s">
        <v>391</v>
      </c>
      <c r="C40" s="185"/>
      <c r="D40" s="185"/>
      <c r="E40" s="185"/>
      <c r="F40" s="185"/>
      <c r="G40" s="185"/>
      <c r="H40" s="185"/>
      <c r="K40" s="227"/>
      <c r="L40" s="225"/>
    </row>
    <row r="41" spans="1:12" customFormat="1" ht="21" customHeight="1">
      <c r="A41" s="185"/>
      <c r="B41" s="185" t="s">
        <v>218</v>
      </c>
      <c r="C41" s="185"/>
      <c r="D41" s="185"/>
      <c r="E41" s="185"/>
      <c r="F41" s="185"/>
      <c r="G41" s="185"/>
      <c r="H41" s="185"/>
      <c r="K41" s="227"/>
      <c r="L41" s="225"/>
    </row>
    <row r="42" spans="1:12" customFormat="1" ht="21" customHeight="1">
      <c r="A42" s="185"/>
      <c r="B42" s="185" t="s">
        <v>219</v>
      </c>
      <c r="C42" s="185"/>
      <c r="D42" s="185"/>
      <c r="E42" s="185"/>
      <c r="F42" s="185"/>
      <c r="G42" s="185"/>
      <c r="H42" s="185"/>
      <c r="K42" s="227"/>
      <c r="L42" s="225"/>
    </row>
    <row r="43" spans="1:12" customFormat="1" ht="21" customHeight="1">
      <c r="A43" s="185"/>
      <c r="B43" s="185" t="s">
        <v>220</v>
      </c>
      <c r="C43" s="185"/>
      <c r="D43" s="185"/>
      <c r="E43" s="185"/>
      <c r="F43" s="185"/>
      <c r="G43" s="185"/>
      <c r="H43" s="185"/>
      <c r="K43" s="227"/>
      <c r="L43" s="225"/>
    </row>
    <row r="44" spans="1:12" ht="14.25">
      <c r="A44" s="1734" t="s">
        <v>221</v>
      </c>
      <c r="B44" s="1734"/>
      <c r="C44" s="1734"/>
      <c r="D44" s="1734"/>
      <c r="E44" s="1734"/>
      <c r="F44" s="1734"/>
      <c r="G44" s="1734"/>
      <c r="H44" s="185"/>
    </row>
    <row r="45" spans="1:12">
      <c r="A45" s="185"/>
      <c r="B45" s="185"/>
      <c r="C45" s="185"/>
      <c r="D45" s="185"/>
      <c r="E45" s="185"/>
      <c r="F45" s="185"/>
      <c r="G45" s="458" t="str">
        <f>様式7!$F$4</f>
        <v>○○○○○○○○○○○ESCO事業</v>
      </c>
      <c r="H45" s="185"/>
    </row>
  </sheetData>
  <mergeCells count="49">
    <mergeCell ref="B37:C37"/>
    <mergeCell ref="A44:G44"/>
    <mergeCell ref="B30:C30"/>
    <mergeCell ref="B31:C31"/>
    <mergeCell ref="B32:C32"/>
    <mergeCell ref="B33:C33"/>
    <mergeCell ref="B35:C35"/>
    <mergeCell ref="B36:C36"/>
    <mergeCell ref="A3:G3"/>
    <mergeCell ref="K5:K14"/>
    <mergeCell ref="L5:L14"/>
    <mergeCell ref="D6:G6"/>
    <mergeCell ref="D7:G7"/>
    <mergeCell ref="D8:G8"/>
    <mergeCell ref="D9:G9"/>
    <mergeCell ref="D10:G10"/>
    <mergeCell ref="D11:G11"/>
    <mergeCell ref="D12:G12"/>
    <mergeCell ref="D13:G13"/>
    <mergeCell ref="B6:C6"/>
    <mergeCell ref="B7:C7"/>
    <mergeCell ref="B8:C8"/>
    <mergeCell ref="B9:C9"/>
    <mergeCell ref="B10:C10"/>
    <mergeCell ref="B22:C22"/>
    <mergeCell ref="E22:G22"/>
    <mergeCell ref="B34:C34"/>
    <mergeCell ref="B23:C23"/>
    <mergeCell ref="E23:G23"/>
    <mergeCell ref="B24:C24"/>
    <mergeCell ref="E24:G24"/>
    <mergeCell ref="B25:C25"/>
    <mergeCell ref="E25:G25"/>
    <mergeCell ref="B28:C29"/>
    <mergeCell ref="D28:D29"/>
    <mergeCell ref="G28:G29"/>
    <mergeCell ref="B11:C11"/>
    <mergeCell ref="B12:C12"/>
    <mergeCell ref="B13:C13"/>
    <mergeCell ref="B21:C21"/>
    <mergeCell ref="E21:G21"/>
    <mergeCell ref="E16:G17"/>
    <mergeCell ref="B19:C19"/>
    <mergeCell ref="E19:G19"/>
    <mergeCell ref="B20:C20"/>
    <mergeCell ref="E20:G20"/>
    <mergeCell ref="B18:C18"/>
    <mergeCell ref="E18:G18"/>
    <mergeCell ref="B16:C17"/>
  </mergeCells>
  <phoneticPr fontId="3"/>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8"/>
  <sheetViews>
    <sheetView view="pageBreakPreview" zoomScaleNormal="70" zoomScaleSheetLayoutView="100" workbookViewId="0">
      <selection activeCell="J20" sqref="J20:N20"/>
    </sheetView>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1005" t="s">
        <v>583</v>
      </c>
      <c r="P1" s="1006"/>
      <c r="Q1" s="298"/>
      <c r="R1" s="298"/>
      <c r="S1" s="298"/>
      <c r="T1" s="298"/>
      <c r="U1" s="1009"/>
      <c r="V1" s="1009"/>
      <c r="W1" s="1009"/>
      <c r="X1" s="1009"/>
    </row>
    <row r="2" spans="1:24" ht="20.25" customHeight="1">
      <c r="A2" s="673"/>
      <c r="B2" s="674" t="s">
        <v>582</v>
      </c>
      <c r="C2" s="673"/>
      <c r="D2" s="673"/>
      <c r="E2" s="673"/>
      <c r="F2" s="673"/>
      <c r="G2" s="673"/>
      <c r="H2" s="673"/>
      <c r="I2" s="673"/>
      <c r="J2" s="673"/>
      <c r="K2" s="673"/>
      <c r="L2" s="673"/>
      <c r="M2" s="673"/>
      <c r="N2" s="673"/>
      <c r="O2" s="673"/>
      <c r="P2" s="673"/>
      <c r="Q2" s="325"/>
      <c r="R2" s="325"/>
      <c r="S2" s="325"/>
      <c r="T2" s="325"/>
      <c r="U2" s="325"/>
      <c r="V2" s="325"/>
      <c r="W2" s="325"/>
      <c r="X2" s="325"/>
    </row>
    <row r="3" spans="1:24" ht="18" customHeight="1">
      <c r="A3" s="101"/>
      <c r="B3" s="101"/>
      <c r="C3" s="101"/>
      <c r="D3" s="101"/>
      <c r="E3" s="101"/>
      <c r="F3" s="101"/>
      <c r="G3" s="101"/>
      <c r="H3" s="101"/>
      <c r="I3" s="101"/>
      <c r="J3" s="101"/>
      <c r="K3" s="101"/>
      <c r="L3" s="101"/>
      <c r="M3" s="101"/>
      <c r="N3" s="101"/>
      <c r="O3" s="101"/>
      <c r="P3" s="101"/>
      <c r="Q3" s="298"/>
      <c r="R3" s="298"/>
      <c r="S3" s="298"/>
      <c r="T3" s="298"/>
      <c r="U3" s="326"/>
      <c r="V3" s="326"/>
      <c r="W3" s="326"/>
      <c r="X3" s="326"/>
    </row>
    <row r="4" spans="1:24" ht="20.25" customHeight="1">
      <c r="A4" s="673"/>
      <c r="B4" s="1014" t="s">
        <v>560</v>
      </c>
      <c r="C4" s="1015"/>
      <c r="D4" s="1015"/>
      <c r="E4" s="1015"/>
      <c r="F4" s="1015"/>
      <c r="G4" s="1015"/>
      <c r="H4" s="1015"/>
      <c r="I4" s="1015"/>
      <c r="J4" s="1015"/>
      <c r="K4" s="1015"/>
      <c r="L4" s="1015"/>
      <c r="M4" s="1015"/>
      <c r="N4" s="1015"/>
      <c r="O4" s="1015"/>
      <c r="P4" s="673"/>
      <c r="Q4" s="325"/>
      <c r="R4" s="325"/>
      <c r="S4" s="325"/>
      <c r="T4" s="325"/>
      <c r="U4" s="325"/>
      <c r="V4" s="325"/>
      <c r="W4" s="325"/>
      <c r="X4" s="325"/>
    </row>
    <row r="5" spans="1:24" ht="18" customHeight="1">
      <c r="A5" s="101"/>
      <c r="B5" s="1015"/>
      <c r="C5" s="1015"/>
      <c r="D5" s="1015"/>
      <c r="E5" s="1015"/>
      <c r="F5" s="1015"/>
      <c r="G5" s="1015"/>
      <c r="H5" s="1015"/>
      <c r="I5" s="1015"/>
      <c r="J5" s="1015"/>
      <c r="K5" s="1015"/>
      <c r="L5" s="1015"/>
      <c r="M5" s="1015"/>
      <c r="N5" s="1015"/>
      <c r="O5" s="1015"/>
      <c r="P5" s="101"/>
      <c r="Q5" s="298"/>
      <c r="R5" s="298"/>
      <c r="S5" s="298"/>
      <c r="T5" s="298"/>
      <c r="U5" s="326"/>
      <c r="V5" s="326"/>
      <c r="W5" s="326"/>
      <c r="X5" s="326"/>
    </row>
    <row r="6" spans="1:24" ht="20.25" customHeight="1">
      <c r="A6" s="673"/>
      <c r="B6" s="1015"/>
      <c r="C6" s="1015"/>
      <c r="D6" s="1015"/>
      <c r="E6" s="1015"/>
      <c r="F6" s="1015"/>
      <c r="G6" s="1015"/>
      <c r="H6" s="1015"/>
      <c r="I6" s="1015"/>
      <c r="J6" s="1015"/>
      <c r="K6" s="1015"/>
      <c r="L6" s="1015"/>
      <c r="M6" s="1015"/>
      <c r="N6" s="1015"/>
      <c r="O6" s="1015"/>
      <c r="P6" s="673"/>
      <c r="Q6" s="325"/>
      <c r="R6" s="325"/>
      <c r="S6" s="325"/>
      <c r="T6" s="325"/>
      <c r="U6" s="325"/>
      <c r="V6" s="325"/>
      <c r="W6" s="325"/>
      <c r="X6" s="325"/>
    </row>
    <row r="7" spans="1:24" ht="18" customHeight="1">
      <c r="A7" s="101"/>
      <c r="B7" s="1015"/>
      <c r="C7" s="1015"/>
      <c r="D7" s="1015"/>
      <c r="E7" s="1015"/>
      <c r="F7" s="1015"/>
      <c r="G7" s="1015"/>
      <c r="H7" s="1015"/>
      <c r="I7" s="1015"/>
      <c r="J7" s="1015"/>
      <c r="K7" s="1015"/>
      <c r="L7" s="1015"/>
      <c r="M7" s="1015"/>
      <c r="N7" s="1015"/>
      <c r="O7" s="1015"/>
      <c r="P7" s="101"/>
      <c r="Q7" s="298"/>
      <c r="R7" s="298"/>
      <c r="S7" s="298"/>
      <c r="T7" s="298"/>
      <c r="U7" s="326"/>
      <c r="V7" s="326"/>
      <c r="W7" s="326"/>
      <c r="X7" s="326"/>
    </row>
    <row r="8" spans="1:24" ht="20.25" customHeight="1">
      <c r="A8" s="675"/>
      <c r="B8" s="1015"/>
      <c r="C8" s="1015"/>
      <c r="D8" s="1015"/>
      <c r="E8" s="1015"/>
      <c r="F8" s="1015"/>
      <c r="G8" s="1015"/>
      <c r="H8" s="1015"/>
      <c r="I8" s="1015"/>
      <c r="J8" s="1015"/>
      <c r="K8" s="1015"/>
      <c r="L8" s="1015"/>
      <c r="M8" s="1015"/>
      <c r="N8" s="1015"/>
      <c r="O8" s="1015"/>
      <c r="P8" s="675"/>
      <c r="Q8" s="325"/>
      <c r="R8" s="325"/>
      <c r="S8" s="325"/>
      <c r="T8" s="325"/>
      <c r="U8" s="325"/>
      <c r="V8" s="325"/>
      <c r="W8" s="325"/>
      <c r="X8" s="325"/>
    </row>
    <row r="9" spans="1:24" ht="18" customHeight="1">
      <c r="A9" s="675"/>
      <c r="B9" s="1015"/>
      <c r="C9" s="1015"/>
      <c r="D9" s="1015"/>
      <c r="E9" s="1015"/>
      <c r="F9" s="1015"/>
      <c r="G9" s="1015"/>
      <c r="H9" s="1015"/>
      <c r="I9" s="1015"/>
      <c r="J9" s="1015"/>
      <c r="K9" s="1015"/>
      <c r="L9" s="1015"/>
      <c r="M9" s="1015"/>
      <c r="N9" s="1015"/>
      <c r="O9" s="1015"/>
      <c r="P9" s="675"/>
      <c r="Q9" s="299"/>
      <c r="R9" s="298"/>
      <c r="S9" s="298"/>
      <c r="T9" s="298"/>
      <c r="U9" s="326"/>
      <c r="V9" s="326"/>
      <c r="W9" s="326"/>
      <c r="X9" s="326"/>
    </row>
    <row r="10" spans="1:24" ht="20.25" customHeight="1">
      <c r="A10" s="676"/>
      <c r="B10" s="1015"/>
      <c r="C10" s="1015"/>
      <c r="D10" s="1015"/>
      <c r="E10" s="1015"/>
      <c r="F10" s="1015"/>
      <c r="G10" s="1015"/>
      <c r="H10" s="1015"/>
      <c r="I10" s="1015"/>
      <c r="J10" s="1015"/>
      <c r="K10" s="1015"/>
      <c r="L10" s="1015"/>
      <c r="M10" s="1015"/>
      <c r="N10" s="1015"/>
      <c r="O10" s="1015"/>
      <c r="P10" s="676"/>
      <c r="Q10" s="325"/>
      <c r="R10" s="325"/>
      <c r="S10" s="325"/>
      <c r="T10" s="325"/>
      <c r="U10" s="325"/>
      <c r="V10" s="325"/>
      <c r="W10" s="325"/>
      <c r="X10" s="325"/>
    </row>
    <row r="11" spans="1:24" ht="18" customHeight="1">
      <c r="A11" s="676"/>
      <c r="B11" s="1015"/>
      <c r="C11" s="1015"/>
      <c r="D11" s="1015"/>
      <c r="E11" s="1015"/>
      <c r="F11" s="1015"/>
      <c r="G11" s="1015"/>
      <c r="H11" s="1015"/>
      <c r="I11" s="1015"/>
      <c r="J11" s="1015"/>
      <c r="K11" s="1015"/>
      <c r="L11" s="1015"/>
      <c r="M11" s="1015"/>
      <c r="N11" s="1015"/>
      <c r="O11" s="1015"/>
      <c r="P11" s="676"/>
      <c r="Q11" s="299"/>
      <c r="R11" s="298"/>
      <c r="S11" s="298"/>
      <c r="T11" s="298"/>
      <c r="U11" s="326"/>
      <c r="V11" s="326"/>
      <c r="W11" s="326"/>
      <c r="X11" s="326"/>
    </row>
    <row r="12" spans="1:24" ht="20.25" customHeight="1">
      <c r="A12" s="676"/>
      <c r="B12" s="1015"/>
      <c r="C12" s="1015"/>
      <c r="D12" s="1015"/>
      <c r="E12" s="1015"/>
      <c r="F12" s="1015"/>
      <c r="G12" s="1015"/>
      <c r="H12" s="1015"/>
      <c r="I12" s="1015"/>
      <c r="J12" s="1015"/>
      <c r="K12" s="1015"/>
      <c r="L12" s="1015"/>
      <c r="M12" s="1015"/>
      <c r="N12" s="1015"/>
      <c r="O12" s="1015"/>
      <c r="P12" s="676"/>
      <c r="Q12" s="327"/>
      <c r="R12" s="327"/>
      <c r="S12" s="327"/>
      <c r="T12" s="327"/>
      <c r="U12" s="327"/>
      <c r="V12" s="327"/>
      <c r="W12" s="327"/>
      <c r="X12" s="327"/>
    </row>
    <row r="13" spans="1:24" ht="18" customHeight="1">
      <c r="A13" s="101"/>
      <c r="B13" s="1015"/>
      <c r="C13" s="1015"/>
      <c r="D13" s="1015"/>
      <c r="E13" s="1015"/>
      <c r="F13" s="1015"/>
      <c r="G13" s="1015"/>
      <c r="H13" s="1015"/>
      <c r="I13" s="1015"/>
      <c r="J13" s="1015"/>
      <c r="K13" s="1015"/>
      <c r="L13" s="1015"/>
      <c r="M13" s="1015"/>
      <c r="N13" s="1015"/>
      <c r="O13" s="1015"/>
      <c r="P13" s="101"/>
      <c r="Q13" s="298"/>
      <c r="R13" s="298"/>
      <c r="S13" s="298"/>
      <c r="T13" s="298"/>
      <c r="U13" s="326"/>
      <c r="V13" s="326"/>
      <c r="W13" s="326"/>
      <c r="X13" s="326"/>
    </row>
    <row r="14" spans="1:24" ht="20.25" customHeight="1">
      <c r="A14" s="673"/>
      <c r="B14" s="1015"/>
      <c r="C14" s="1015"/>
      <c r="D14" s="1015"/>
      <c r="E14" s="1015"/>
      <c r="F14" s="1015"/>
      <c r="G14" s="1015"/>
      <c r="H14" s="1015"/>
      <c r="I14" s="1015"/>
      <c r="J14" s="1015"/>
      <c r="K14" s="1015"/>
      <c r="L14" s="1015"/>
      <c r="M14" s="1015"/>
      <c r="N14" s="1015"/>
      <c r="O14" s="1015"/>
      <c r="P14" s="673"/>
      <c r="Q14" s="325"/>
      <c r="R14" s="325"/>
      <c r="S14" s="325"/>
      <c r="T14" s="325"/>
      <c r="U14" s="325"/>
      <c r="V14" s="325"/>
      <c r="W14" s="325"/>
      <c r="X14" s="325"/>
    </row>
    <row r="15" spans="1:24" ht="18" customHeight="1">
      <c r="A15" s="101"/>
      <c r="B15" s="1015"/>
      <c r="C15" s="1015"/>
      <c r="D15" s="1015"/>
      <c r="E15" s="1015"/>
      <c r="F15" s="1015"/>
      <c r="G15" s="1015"/>
      <c r="H15" s="1015"/>
      <c r="I15" s="1015"/>
      <c r="J15" s="1015"/>
      <c r="K15" s="1015"/>
      <c r="L15" s="1015"/>
      <c r="M15" s="1015"/>
      <c r="N15" s="1015"/>
      <c r="O15" s="1015"/>
      <c r="P15" s="101"/>
      <c r="Q15" s="298"/>
      <c r="R15" s="298"/>
      <c r="S15" s="298"/>
      <c r="T15" s="298"/>
      <c r="U15" s="326"/>
      <c r="V15" s="326"/>
      <c r="W15" s="326"/>
      <c r="X15" s="326"/>
    </row>
    <row r="16" spans="1:24" ht="20.25" customHeight="1">
      <c r="A16" s="673"/>
      <c r="B16" s="1015"/>
      <c r="C16" s="1015"/>
      <c r="D16" s="1015"/>
      <c r="E16" s="1015"/>
      <c r="F16" s="1015"/>
      <c r="G16" s="1015"/>
      <c r="H16" s="1015"/>
      <c r="I16" s="1015"/>
      <c r="J16" s="1015"/>
      <c r="K16" s="1015"/>
      <c r="L16" s="1015"/>
      <c r="M16" s="1015"/>
      <c r="N16" s="1015"/>
      <c r="O16" s="1015"/>
      <c r="P16" s="673"/>
      <c r="Q16" s="325"/>
      <c r="R16" s="325"/>
      <c r="S16" s="325"/>
      <c r="T16" s="325"/>
      <c r="U16" s="325"/>
      <c r="V16" s="325"/>
      <c r="W16" s="325"/>
      <c r="X16" s="325"/>
    </row>
    <row r="17" spans="1:24" ht="18" customHeight="1">
      <c r="A17" s="101"/>
      <c r="B17" s="1015"/>
      <c r="C17" s="1015"/>
      <c r="D17" s="1015"/>
      <c r="E17" s="1015"/>
      <c r="F17" s="1015"/>
      <c r="G17" s="1015"/>
      <c r="H17" s="1015"/>
      <c r="I17" s="1015"/>
      <c r="J17" s="1015"/>
      <c r="K17" s="1015"/>
      <c r="L17" s="1015"/>
      <c r="M17" s="1015"/>
      <c r="N17" s="1015"/>
      <c r="O17" s="1015"/>
      <c r="P17" s="101"/>
      <c r="Q17" s="298"/>
      <c r="R17" s="298"/>
      <c r="S17" s="298"/>
      <c r="T17" s="298"/>
      <c r="U17" s="326"/>
      <c r="V17" s="326"/>
      <c r="W17" s="326"/>
      <c r="X17" s="326"/>
    </row>
    <row r="18" spans="1:24" ht="20.25" customHeight="1">
      <c r="A18" s="673"/>
      <c r="B18" s="1015"/>
      <c r="C18" s="1015"/>
      <c r="D18" s="1015"/>
      <c r="E18" s="1015"/>
      <c r="F18" s="1015"/>
      <c r="G18" s="1015"/>
      <c r="H18" s="1015"/>
      <c r="I18" s="1015"/>
      <c r="J18" s="1015"/>
      <c r="K18" s="1015"/>
      <c r="L18" s="1015"/>
      <c r="M18" s="1015"/>
      <c r="N18" s="1015"/>
      <c r="O18" s="1015"/>
      <c r="P18" s="673"/>
      <c r="Q18" s="325"/>
      <c r="R18" s="325"/>
      <c r="S18" s="325"/>
      <c r="T18" s="325"/>
      <c r="U18" s="325"/>
      <c r="V18" s="325"/>
      <c r="W18" s="325"/>
      <c r="X18" s="325"/>
    </row>
    <row r="19" spans="1:24" ht="18" customHeight="1">
      <c r="A19" s="101"/>
      <c r="B19" s="1015"/>
      <c r="C19" s="1015"/>
      <c r="D19" s="1015"/>
      <c r="E19" s="1015"/>
      <c r="F19" s="1015"/>
      <c r="G19" s="1015"/>
      <c r="H19" s="1015"/>
      <c r="I19" s="1015"/>
      <c r="J19" s="1015"/>
      <c r="K19" s="1015"/>
      <c r="L19" s="1015"/>
      <c r="M19" s="1015"/>
      <c r="N19" s="1015"/>
      <c r="O19" s="1015"/>
      <c r="P19" s="101"/>
      <c r="Q19" s="298"/>
      <c r="R19" s="298"/>
      <c r="S19" s="298"/>
      <c r="T19" s="298"/>
      <c r="U19" s="326"/>
      <c r="V19" s="326"/>
      <c r="W19" s="326"/>
      <c r="X19" s="326"/>
    </row>
    <row r="20" spans="1:24" ht="20.25" customHeight="1">
      <c r="A20" s="673"/>
      <c r="B20" s="1015"/>
      <c r="C20" s="1015"/>
      <c r="D20" s="1015"/>
      <c r="E20" s="1015"/>
      <c r="F20" s="1015"/>
      <c r="G20" s="1015"/>
      <c r="H20" s="1015"/>
      <c r="I20" s="1015"/>
      <c r="J20" s="1015"/>
      <c r="K20" s="1015"/>
      <c r="L20" s="1015"/>
      <c r="M20" s="1015"/>
      <c r="N20" s="1015"/>
      <c r="O20" s="1015"/>
      <c r="P20" s="673"/>
      <c r="Q20" s="325"/>
      <c r="R20" s="325"/>
      <c r="S20" s="325"/>
      <c r="T20" s="325"/>
      <c r="U20" s="325"/>
      <c r="V20" s="325"/>
      <c r="W20" s="325"/>
      <c r="X20" s="325"/>
    </row>
    <row r="21" spans="1:24" ht="18" customHeight="1">
      <c r="A21" s="101"/>
      <c r="B21" s="1015"/>
      <c r="C21" s="1015"/>
      <c r="D21" s="1015"/>
      <c r="E21" s="1015"/>
      <c r="F21" s="1015"/>
      <c r="G21" s="1015"/>
      <c r="H21" s="1015"/>
      <c r="I21" s="1015"/>
      <c r="J21" s="1015"/>
      <c r="K21" s="1015"/>
      <c r="L21" s="1015"/>
      <c r="M21" s="1015"/>
      <c r="N21" s="1015"/>
      <c r="O21" s="1015"/>
      <c r="P21" s="101"/>
      <c r="Q21" s="298"/>
      <c r="R21" s="298"/>
      <c r="S21" s="298"/>
      <c r="T21" s="298"/>
      <c r="U21" s="326"/>
      <c r="V21" s="326"/>
      <c r="W21" s="326"/>
      <c r="X21" s="326"/>
    </row>
    <row r="22" spans="1:24" ht="20.25" customHeight="1">
      <c r="A22" s="673"/>
      <c r="B22" s="1015"/>
      <c r="C22" s="1015"/>
      <c r="D22" s="1015"/>
      <c r="E22" s="1015"/>
      <c r="F22" s="1015"/>
      <c r="G22" s="1015"/>
      <c r="H22" s="1015"/>
      <c r="I22" s="1015"/>
      <c r="J22" s="1015"/>
      <c r="K22" s="1015"/>
      <c r="L22" s="1015"/>
      <c r="M22" s="1015"/>
      <c r="N22" s="1015"/>
      <c r="O22" s="1015"/>
      <c r="P22" s="673"/>
      <c r="Q22" s="325"/>
      <c r="R22" s="325"/>
      <c r="S22" s="325"/>
      <c r="T22" s="325"/>
      <c r="U22" s="325"/>
      <c r="V22" s="325"/>
      <c r="W22" s="325"/>
      <c r="X22" s="325"/>
    </row>
    <row r="23" spans="1:24" ht="18" customHeight="1">
      <c r="A23" s="101"/>
      <c r="B23" s="1015"/>
      <c r="C23" s="1015"/>
      <c r="D23" s="1015"/>
      <c r="E23" s="1015"/>
      <c r="F23" s="1015"/>
      <c r="G23" s="1015"/>
      <c r="H23" s="1015"/>
      <c r="I23" s="1015"/>
      <c r="J23" s="1015"/>
      <c r="K23" s="1015"/>
      <c r="L23" s="1015"/>
      <c r="M23" s="1015"/>
      <c r="N23" s="1015"/>
      <c r="O23" s="1015"/>
      <c r="P23" s="101"/>
      <c r="Q23" s="298"/>
      <c r="R23" s="298"/>
      <c r="S23" s="298"/>
      <c r="T23" s="298"/>
      <c r="U23" s="326"/>
      <c r="V23" s="326"/>
      <c r="W23" s="326"/>
      <c r="X23" s="326"/>
    </row>
    <row r="24" spans="1:24" ht="20.25" customHeight="1">
      <c r="A24" s="673"/>
      <c r="B24" s="1015"/>
      <c r="C24" s="1015"/>
      <c r="D24" s="1015"/>
      <c r="E24" s="1015"/>
      <c r="F24" s="1015"/>
      <c r="G24" s="1015"/>
      <c r="H24" s="1015"/>
      <c r="I24" s="1015"/>
      <c r="J24" s="1015"/>
      <c r="K24" s="1015"/>
      <c r="L24" s="1015"/>
      <c r="M24" s="1015"/>
      <c r="N24" s="1015"/>
      <c r="O24" s="1015"/>
      <c r="P24" s="673"/>
      <c r="Q24" s="325"/>
      <c r="R24" s="325"/>
      <c r="S24" s="325"/>
      <c r="T24" s="325"/>
      <c r="U24" s="325"/>
      <c r="V24" s="325"/>
      <c r="W24" s="325"/>
      <c r="X24" s="325"/>
    </row>
    <row r="25" spans="1:24" ht="18" customHeight="1">
      <c r="A25" s="101"/>
      <c r="B25" s="1015"/>
      <c r="C25" s="1015"/>
      <c r="D25" s="1015"/>
      <c r="E25" s="1015"/>
      <c r="F25" s="1015"/>
      <c r="G25" s="1015"/>
      <c r="H25" s="1015"/>
      <c r="I25" s="1015"/>
      <c r="J25" s="1015"/>
      <c r="K25" s="1015"/>
      <c r="L25" s="1015"/>
      <c r="M25" s="1015"/>
      <c r="N25" s="1015"/>
      <c r="O25" s="1015"/>
      <c r="P25" s="101"/>
      <c r="Q25" s="298"/>
      <c r="R25" s="298"/>
      <c r="S25" s="298"/>
      <c r="T25" s="298"/>
      <c r="U25" s="326"/>
      <c r="V25" s="326"/>
      <c r="W25" s="326"/>
      <c r="X25" s="326"/>
    </row>
    <row r="26" spans="1:24" ht="20.25" customHeight="1">
      <c r="A26" s="673"/>
      <c r="B26" s="1015"/>
      <c r="C26" s="1015"/>
      <c r="D26" s="1015"/>
      <c r="E26" s="1015"/>
      <c r="F26" s="1015"/>
      <c r="G26" s="1015"/>
      <c r="H26" s="1015"/>
      <c r="I26" s="1015"/>
      <c r="J26" s="1015"/>
      <c r="K26" s="1015"/>
      <c r="L26" s="1015"/>
      <c r="M26" s="1015"/>
      <c r="N26" s="1015"/>
      <c r="O26" s="1015"/>
      <c r="P26" s="673"/>
      <c r="Q26" s="325"/>
      <c r="R26" s="325"/>
      <c r="S26" s="325"/>
      <c r="T26" s="325"/>
      <c r="U26" s="325"/>
      <c r="V26" s="325"/>
      <c r="W26" s="325"/>
      <c r="X26" s="325"/>
    </row>
    <row r="27" spans="1:24" ht="18" customHeight="1">
      <c r="A27" s="101"/>
      <c r="B27" s="1015"/>
      <c r="C27" s="1015"/>
      <c r="D27" s="1015"/>
      <c r="E27" s="1015"/>
      <c r="F27" s="1015"/>
      <c r="G27" s="1015"/>
      <c r="H27" s="1015"/>
      <c r="I27" s="1015"/>
      <c r="J27" s="1015"/>
      <c r="K27" s="1015"/>
      <c r="L27" s="1015"/>
      <c r="M27" s="1015"/>
      <c r="N27" s="1015"/>
      <c r="O27" s="1015"/>
      <c r="P27" s="101"/>
      <c r="Q27" s="298"/>
      <c r="R27" s="298"/>
      <c r="S27" s="298"/>
      <c r="T27" s="298"/>
      <c r="U27" s="326"/>
      <c r="V27" s="326"/>
      <c r="W27" s="326"/>
      <c r="X27" s="326"/>
    </row>
    <row r="28" spans="1:24" ht="20.25" customHeight="1">
      <c r="A28" s="673"/>
      <c r="B28" s="1015"/>
      <c r="C28" s="1015"/>
      <c r="D28" s="1015"/>
      <c r="E28" s="1015"/>
      <c r="F28" s="1015"/>
      <c r="G28" s="1015"/>
      <c r="H28" s="1015"/>
      <c r="I28" s="1015"/>
      <c r="J28" s="1015"/>
      <c r="K28" s="1015"/>
      <c r="L28" s="1015"/>
      <c r="M28" s="1015"/>
      <c r="N28" s="1015"/>
      <c r="O28" s="1015"/>
      <c r="P28" s="673"/>
      <c r="Q28" s="325"/>
      <c r="R28" s="325"/>
      <c r="S28" s="325"/>
      <c r="T28" s="325"/>
      <c r="U28" s="325"/>
      <c r="V28" s="325"/>
      <c r="W28" s="325"/>
      <c r="X28" s="325"/>
    </row>
    <row r="29" spans="1:24" ht="18" customHeight="1">
      <c r="A29" s="101"/>
      <c r="B29" s="1015"/>
      <c r="C29" s="1015"/>
      <c r="D29" s="1015"/>
      <c r="E29" s="1015"/>
      <c r="F29" s="1015"/>
      <c r="G29" s="1015"/>
      <c r="H29" s="1015"/>
      <c r="I29" s="1015"/>
      <c r="J29" s="1015"/>
      <c r="K29" s="1015"/>
      <c r="L29" s="1015"/>
      <c r="M29" s="1015"/>
      <c r="N29" s="1015"/>
      <c r="O29" s="1015"/>
      <c r="P29" s="101"/>
      <c r="Q29" s="298"/>
      <c r="R29" s="298"/>
      <c r="S29" s="298"/>
      <c r="T29" s="298"/>
      <c r="U29" s="1009"/>
      <c r="V29" s="1009"/>
      <c r="W29" s="1009"/>
      <c r="X29" s="1009"/>
    </row>
    <row r="30" spans="1:24" ht="20.25" customHeight="1">
      <c r="A30" s="673"/>
      <c r="B30" s="1015"/>
      <c r="C30" s="1015"/>
      <c r="D30" s="1015"/>
      <c r="E30" s="1015"/>
      <c r="F30" s="1015"/>
      <c r="G30" s="1015"/>
      <c r="H30" s="1015"/>
      <c r="I30" s="1015"/>
      <c r="J30" s="1015"/>
      <c r="K30" s="1015"/>
      <c r="L30" s="1015"/>
      <c r="M30" s="1015"/>
      <c r="N30" s="1015"/>
      <c r="O30" s="1015"/>
      <c r="P30" s="673"/>
      <c r="Q30" s="325"/>
      <c r="R30" s="325"/>
      <c r="S30" s="325"/>
      <c r="T30" s="325"/>
      <c r="U30" s="325"/>
      <c r="V30" s="325"/>
      <c r="W30" s="325"/>
      <c r="X30" s="325"/>
    </row>
    <row r="31" spans="1:24" ht="18" customHeight="1">
      <c r="A31" s="101"/>
      <c r="B31" s="1015"/>
      <c r="C31" s="1015"/>
      <c r="D31" s="1015"/>
      <c r="E31" s="1015"/>
      <c r="F31" s="1015"/>
      <c r="G31" s="1015"/>
      <c r="H31" s="1015"/>
      <c r="I31" s="1015"/>
      <c r="J31" s="1015"/>
      <c r="K31" s="1015"/>
      <c r="L31" s="1015"/>
      <c r="M31" s="1015"/>
      <c r="N31" s="1015"/>
      <c r="O31" s="1015"/>
      <c r="P31" s="101"/>
      <c r="Q31" s="298"/>
      <c r="R31" s="298"/>
      <c r="S31" s="298"/>
      <c r="T31" s="298"/>
      <c r="U31" s="1009"/>
      <c r="V31" s="1009"/>
      <c r="W31" s="1009"/>
      <c r="X31" s="1009"/>
    </row>
    <row r="32" spans="1:24" ht="20.25" customHeight="1">
      <c r="A32" s="673"/>
      <c r="B32" s="1015"/>
      <c r="C32" s="1015"/>
      <c r="D32" s="1015"/>
      <c r="E32" s="1015"/>
      <c r="F32" s="1015"/>
      <c r="G32" s="1015"/>
      <c r="H32" s="1015"/>
      <c r="I32" s="1015"/>
      <c r="J32" s="1015"/>
      <c r="K32" s="1015"/>
      <c r="L32" s="1015"/>
      <c r="M32" s="1015"/>
      <c r="N32" s="1015"/>
      <c r="O32" s="1015"/>
      <c r="P32" s="673"/>
      <c r="Q32" s="325"/>
      <c r="R32" s="325"/>
      <c r="S32" s="325"/>
      <c r="T32" s="325"/>
      <c r="U32" s="325"/>
      <c r="V32" s="325"/>
      <c r="W32" s="325"/>
      <c r="X32" s="325"/>
    </row>
    <row r="33" spans="1:24" ht="18" customHeight="1">
      <c r="A33" s="677"/>
      <c r="B33" s="1015"/>
      <c r="C33" s="1015"/>
      <c r="D33" s="1015"/>
      <c r="E33" s="1015"/>
      <c r="F33" s="1015"/>
      <c r="G33" s="1015"/>
      <c r="H33" s="1015"/>
      <c r="I33" s="1015"/>
      <c r="J33" s="1015"/>
      <c r="K33" s="1015"/>
      <c r="L33" s="1015"/>
      <c r="M33" s="1015"/>
      <c r="N33" s="1015"/>
      <c r="O33" s="1015"/>
      <c r="P33" s="678"/>
      <c r="Q33" s="298"/>
      <c r="R33" s="298"/>
      <c r="S33" s="298"/>
      <c r="T33" s="298"/>
      <c r="U33" s="1009"/>
      <c r="V33" s="1009"/>
      <c r="W33" s="1009"/>
      <c r="X33" s="1009"/>
    </row>
    <row r="34" spans="1:24" ht="20.25" customHeight="1">
      <c r="A34" s="673"/>
      <c r="B34" s="1015"/>
      <c r="C34" s="1015"/>
      <c r="D34" s="1015"/>
      <c r="E34" s="1015"/>
      <c r="F34" s="1015"/>
      <c r="G34" s="1015"/>
      <c r="H34" s="1015"/>
      <c r="I34" s="1015"/>
      <c r="J34" s="1015"/>
      <c r="K34" s="1015"/>
      <c r="L34" s="1015"/>
      <c r="M34" s="1015"/>
      <c r="N34" s="1015"/>
      <c r="O34" s="1015"/>
      <c r="P34" s="673"/>
      <c r="Q34" s="325"/>
      <c r="R34" s="325"/>
      <c r="S34" s="325"/>
      <c r="T34" s="325"/>
      <c r="U34" s="325"/>
      <c r="V34" s="325"/>
      <c r="W34" s="325"/>
      <c r="X34" s="325"/>
    </row>
    <row r="35" spans="1:24" ht="18" customHeight="1">
      <c r="A35" s="101"/>
      <c r="B35" s="1015"/>
      <c r="C35" s="1015"/>
      <c r="D35" s="1015"/>
      <c r="E35" s="1015"/>
      <c r="F35" s="1015"/>
      <c r="G35" s="1015"/>
      <c r="H35" s="1015"/>
      <c r="I35" s="1015"/>
      <c r="J35" s="1015"/>
      <c r="K35" s="1015"/>
      <c r="L35" s="1015"/>
      <c r="M35" s="1015"/>
      <c r="N35" s="1015"/>
      <c r="O35" s="1015"/>
      <c r="P35" s="101"/>
      <c r="Q35" s="298"/>
      <c r="R35" s="298"/>
      <c r="S35" s="298"/>
      <c r="T35" s="298"/>
      <c r="U35" s="1009"/>
      <c r="V35" s="1009"/>
      <c r="W35" s="1009"/>
      <c r="X35" s="1009"/>
    </row>
    <row r="36" spans="1:24" ht="20.25" customHeight="1">
      <c r="A36" s="673"/>
      <c r="B36" s="1015"/>
      <c r="C36" s="1015"/>
      <c r="D36" s="1015"/>
      <c r="E36" s="1015"/>
      <c r="F36" s="1015"/>
      <c r="G36" s="1015"/>
      <c r="H36" s="1015"/>
      <c r="I36" s="1015"/>
      <c r="J36" s="1015"/>
      <c r="K36" s="1015"/>
      <c r="L36" s="1015"/>
      <c r="M36" s="1015"/>
      <c r="N36" s="1015"/>
      <c r="O36" s="1015"/>
      <c r="P36" s="673"/>
      <c r="Q36" s="325"/>
      <c r="R36" s="325"/>
      <c r="S36" s="325"/>
      <c r="T36" s="325"/>
      <c r="U36" s="325"/>
      <c r="V36" s="325"/>
      <c r="W36" s="325"/>
      <c r="X36" s="325"/>
    </row>
    <row r="37" spans="1:24" ht="18" customHeight="1">
      <c r="A37" s="101"/>
      <c r="B37" s="1015"/>
      <c r="C37" s="1015"/>
      <c r="D37" s="1015"/>
      <c r="E37" s="1015"/>
      <c r="F37" s="1015"/>
      <c r="G37" s="1015"/>
      <c r="H37" s="1015"/>
      <c r="I37" s="1015"/>
      <c r="J37" s="1015"/>
      <c r="K37" s="1015"/>
      <c r="L37" s="1015"/>
      <c r="M37" s="1015"/>
      <c r="N37" s="1015"/>
      <c r="O37" s="1015"/>
      <c r="P37" s="101"/>
      <c r="Q37" s="298"/>
      <c r="R37" s="298"/>
      <c r="S37" s="298"/>
      <c r="T37" s="298"/>
      <c r="U37" s="326"/>
      <c r="V37" s="326"/>
      <c r="W37" s="326"/>
      <c r="X37" s="326"/>
    </row>
    <row r="38" spans="1:24" ht="20.25" customHeight="1">
      <c r="A38" s="673"/>
      <c r="B38" s="1015"/>
      <c r="C38" s="1015"/>
      <c r="D38" s="1015"/>
      <c r="E38" s="1015"/>
      <c r="F38" s="1015"/>
      <c r="G38" s="1015"/>
      <c r="H38" s="1015"/>
      <c r="I38" s="1015"/>
      <c r="J38" s="1015"/>
      <c r="K38" s="1015"/>
      <c r="L38" s="1015"/>
      <c r="M38" s="1015"/>
      <c r="N38" s="1015"/>
      <c r="O38" s="1015"/>
      <c r="P38" s="673"/>
      <c r="Q38" s="325"/>
      <c r="R38" s="325"/>
      <c r="S38" s="325"/>
      <c r="T38" s="325"/>
      <c r="U38" s="325"/>
      <c r="V38" s="325"/>
      <c r="W38" s="325"/>
      <c r="X38" s="325"/>
    </row>
    <row r="39" spans="1:24" ht="18" customHeight="1">
      <c r="A39" s="101"/>
      <c r="B39" s="1015"/>
      <c r="C39" s="1015"/>
      <c r="D39" s="1015"/>
      <c r="E39" s="1015"/>
      <c r="F39" s="1015"/>
      <c r="G39" s="1015"/>
      <c r="H39" s="1015"/>
      <c r="I39" s="1015"/>
      <c r="J39" s="1015"/>
      <c r="K39" s="1015"/>
      <c r="L39" s="1015"/>
      <c r="M39" s="1015"/>
      <c r="N39" s="1015"/>
      <c r="O39" s="1015"/>
      <c r="P39" s="101"/>
      <c r="Q39" s="298"/>
      <c r="R39" s="298"/>
      <c r="S39" s="298"/>
      <c r="T39" s="298"/>
      <c r="U39" s="1009"/>
      <c r="V39" s="1009"/>
      <c r="W39" s="1009"/>
      <c r="X39" s="1009"/>
    </row>
    <row r="40" spans="1:24" ht="20.25" customHeight="1">
      <c r="A40" s="673"/>
      <c r="B40" s="673"/>
      <c r="C40" s="673"/>
      <c r="D40" s="673"/>
      <c r="E40" s="673"/>
      <c r="F40" s="673"/>
      <c r="G40" s="673"/>
      <c r="H40" s="673"/>
      <c r="I40" s="673"/>
      <c r="J40" s="673"/>
      <c r="K40" s="673"/>
      <c r="L40" s="673"/>
      <c r="M40" s="673"/>
      <c r="N40" s="673"/>
      <c r="O40" s="673"/>
      <c r="P40" s="673"/>
      <c r="Q40" s="325"/>
      <c r="R40" s="325"/>
      <c r="S40" s="325"/>
      <c r="T40" s="325"/>
      <c r="U40" s="325"/>
      <c r="V40" s="325"/>
      <c r="W40" s="325"/>
      <c r="X40" s="325"/>
    </row>
    <row r="41" spans="1:24" ht="18" customHeight="1">
      <c r="A41" s="1016" t="s">
        <v>561</v>
      </c>
      <c r="B41" s="1016"/>
      <c r="C41" s="1016"/>
      <c r="D41" s="1016"/>
      <c r="E41" s="1016"/>
      <c r="F41" s="1016"/>
      <c r="G41" s="1016"/>
      <c r="H41" s="1016"/>
      <c r="I41" s="1016"/>
      <c r="J41" s="1016"/>
      <c r="K41" s="1016"/>
      <c r="L41" s="1016"/>
      <c r="M41" s="1016"/>
      <c r="N41" s="1016"/>
      <c r="O41" s="1016"/>
      <c r="P41" s="1016"/>
      <c r="Q41" s="298"/>
      <c r="R41" s="298"/>
      <c r="S41" s="298"/>
      <c r="T41" s="298"/>
      <c r="U41" s="326"/>
      <c r="V41" s="326"/>
      <c r="W41" s="326"/>
      <c r="X41" s="326"/>
    </row>
    <row r="42" spans="1:24" ht="20.25" customHeight="1">
      <c r="A42" s="673"/>
      <c r="B42" s="673"/>
      <c r="C42" s="673"/>
      <c r="D42" s="673"/>
      <c r="E42" s="673"/>
      <c r="F42" s="673"/>
      <c r="G42" s="673"/>
      <c r="H42" s="673"/>
      <c r="I42" s="673"/>
      <c r="J42" s="673"/>
      <c r="K42" s="673"/>
      <c r="L42" s="673"/>
      <c r="M42" s="673"/>
      <c r="N42" s="673"/>
      <c r="O42" s="673"/>
      <c r="P42" s="497" t="str">
        <f>様式7!$F$4</f>
        <v>○○○○○○○○○○○ESCO事業</v>
      </c>
      <c r="Q42" s="325"/>
      <c r="R42" s="325"/>
      <c r="S42" s="325"/>
      <c r="T42" s="325"/>
      <c r="U42" s="325"/>
      <c r="V42" s="325"/>
      <c r="W42" s="325"/>
      <c r="X42" s="325"/>
    </row>
    <row r="43" spans="1:24" ht="18" customHeight="1">
      <c r="A43" s="298"/>
      <c r="B43" s="298"/>
      <c r="C43" s="298"/>
      <c r="D43" s="298"/>
      <c r="E43" s="298"/>
      <c r="F43" s="298"/>
      <c r="G43" s="298"/>
      <c r="H43" s="298"/>
      <c r="I43" s="298"/>
      <c r="J43" s="298"/>
      <c r="K43" s="298"/>
      <c r="L43" s="298"/>
      <c r="M43" s="298"/>
      <c r="N43" s="298"/>
      <c r="O43" s="298"/>
      <c r="P43" s="298"/>
      <c r="Q43" s="298"/>
      <c r="R43" s="298"/>
      <c r="S43" s="298"/>
      <c r="T43" s="298"/>
      <c r="U43" s="1009"/>
      <c r="V43" s="1009"/>
      <c r="W43" s="1009"/>
      <c r="X43" s="1009"/>
    </row>
    <row r="44" spans="1:24" ht="20.25" customHeight="1">
      <c r="A44" s="1010"/>
      <c r="B44" s="1010"/>
      <c r="C44" s="1010"/>
      <c r="D44" s="1010"/>
      <c r="E44" s="1010"/>
      <c r="F44" s="1010"/>
      <c r="G44" s="1010"/>
      <c r="H44" s="1010"/>
      <c r="I44" s="1010"/>
      <c r="J44" s="1010"/>
      <c r="K44" s="1010"/>
      <c r="L44" s="1010"/>
      <c r="M44" s="1010"/>
      <c r="N44" s="1010"/>
      <c r="O44" s="1010"/>
      <c r="P44" s="1010"/>
      <c r="Q44" s="1010"/>
      <c r="R44" s="1010"/>
      <c r="S44" s="1010"/>
      <c r="T44" s="1010"/>
      <c r="U44" s="1010"/>
      <c r="V44" s="1010"/>
      <c r="W44" s="1010"/>
      <c r="X44" s="1010"/>
    </row>
    <row r="45" spans="1:24" ht="18" customHeight="1">
      <c r="A45" s="298"/>
      <c r="B45" s="298"/>
      <c r="C45" s="298"/>
      <c r="D45" s="298"/>
      <c r="E45" s="298"/>
      <c r="F45" s="298"/>
      <c r="G45" s="298"/>
      <c r="H45" s="298"/>
      <c r="I45" s="298"/>
      <c r="J45" s="298"/>
      <c r="K45" s="298"/>
      <c r="L45" s="298"/>
      <c r="M45" s="298"/>
      <c r="N45" s="298"/>
      <c r="O45" s="298"/>
      <c r="P45" s="298"/>
      <c r="Q45" s="298"/>
      <c r="R45" s="298"/>
      <c r="S45" s="298"/>
      <c r="T45" s="298"/>
      <c r="U45" s="1009"/>
      <c r="V45" s="1009"/>
      <c r="W45" s="1009"/>
      <c r="X45" s="1009"/>
    </row>
    <row r="46" spans="1:24" ht="20.25" customHeight="1">
      <c r="A46" s="1010"/>
      <c r="B46" s="1010"/>
      <c r="C46" s="1010"/>
      <c r="D46" s="1010"/>
      <c r="E46" s="1010"/>
      <c r="F46" s="1010"/>
      <c r="G46" s="1010"/>
      <c r="H46" s="1010"/>
      <c r="I46" s="1010"/>
      <c r="J46" s="1010"/>
      <c r="K46" s="1010"/>
      <c r="L46" s="1010"/>
      <c r="M46" s="1010"/>
      <c r="N46" s="1010"/>
      <c r="O46" s="1010"/>
      <c r="P46" s="1010"/>
      <c r="Q46" s="1010"/>
      <c r="R46" s="1010"/>
      <c r="S46" s="1010"/>
      <c r="T46" s="1010"/>
      <c r="U46" s="1010"/>
      <c r="V46" s="1010"/>
      <c r="W46" s="1010"/>
      <c r="X46" s="1010"/>
    </row>
    <row r="47" spans="1:24" ht="18" customHeight="1">
      <c r="A47" s="298"/>
      <c r="B47" s="298"/>
      <c r="C47" s="298"/>
      <c r="D47" s="298"/>
      <c r="E47" s="298"/>
      <c r="F47" s="298"/>
      <c r="G47" s="298"/>
      <c r="H47" s="298"/>
      <c r="I47" s="298"/>
      <c r="J47" s="298"/>
      <c r="K47" s="298"/>
      <c r="L47" s="298"/>
      <c r="M47" s="298"/>
      <c r="N47" s="298"/>
      <c r="O47" s="298"/>
      <c r="P47" s="298"/>
      <c r="Q47" s="298"/>
      <c r="R47" s="298"/>
      <c r="S47" s="298"/>
      <c r="T47" s="298"/>
      <c r="U47" s="1009"/>
      <c r="V47" s="1009"/>
      <c r="W47" s="1009"/>
      <c r="X47" s="1009"/>
    </row>
    <row r="48" spans="1:24" ht="20.25" customHeight="1">
      <c r="A48" s="1010"/>
      <c r="B48" s="1010"/>
      <c r="C48" s="1010"/>
      <c r="D48" s="1010"/>
      <c r="E48" s="1010"/>
      <c r="F48" s="1010"/>
      <c r="G48" s="1010"/>
      <c r="H48" s="1010"/>
      <c r="I48" s="1010"/>
      <c r="J48" s="1010"/>
      <c r="K48" s="1010"/>
      <c r="L48" s="1010"/>
      <c r="M48" s="1010"/>
      <c r="N48" s="1010"/>
      <c r="O48" s="1010"/>
      <c r="P48" s="1010"/>
      <c r="Q48" s="1010"/>
      <c r="R48" s="1010"/>
      <c r="S48" s="1010"/>
      <c r="T48" s="1010"/>
      <c r="U48" s="1010"/>
      <c r="V48" s="1010"/>
      <c r="W48" s="1010"/>
      <c r="X48" s="1010"/>
    </row>
    <row r="49" spans="1:24" ht="14.25">
      <c r="A49" s="267"/>
      <c r="B49" s="267"/>
      <c r="C49" s="267"/>
      <c r="D49" s="267"/>
      <c r="E49" s="267"/>
      <c r="F49" s="267"/>
      <c r="G49" s="267"/>
      <c r="H49" s="267"/>
      <c r="I49" s="267"/>
      <c r="J49" s="267"/>
      <c r="K49" s="267"/>
      <c r="L49" s="267"/>
      <c r="M49" s="267"/>
      <c r="N49" s="267"/>
      <c r="O49" s="267"/>
      <c r="P49" s="267"/>
      <c r="Q49" s="267"/>
      <c r="R49" s="267"/>
      <c r="S49" s="269"/>
      <c r="T49" s="269"/>
      <c r="U49" s="269"/>
      <c r="V49" s="269"/>
      <c r="W49" s="269"/>
      <c r="X49" s="269"/>
    </row>
    <row r="50" spans="1:24" ht="14.25">
      <c r="A50" s="267"/>
      <c r="B50" s="267"/>
      <c r="C50" s="267"/>
      <c r="D50" s="267"/>
      <c r="E50" s="267"/>
      <c r="F50" s="267"/>
      <c r="G50" s="267"/>
      <c r="H50" s="267"/>
      <c r="I50" s="267"/>
      <c r="J50" s="267"/>
      <c r="K50" s="267"/>
      <c r="L50" s="267"/>
      <c r="M50" s="267"/>
      <c r="N50" s="267"/>
      <c r="O50" s="267"/>
      <c r="P50" s="267"/>
      <c r="Q50" s="267"/>
      <c r="R50" s="267"/>
      <c r="S50" s="269"/>
      <c r="T50" s="269"/>
      <c r="U50" s="269"/>
      <c r="V50" s="269"/>
      <c r="W50" s="269"/>
      <c r="X50" s="269"/>
    </row>
    <row r="51" spans="1:24">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row>
    <row r="52" spans="1:24">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row>
    <row r="53" spans="1:24">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row>
    <row r="54" spans="1:24">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row>
    <row r="55" spans="1:24">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row>
    <row r="56" spans="1:24">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row>
    <row r="57" spans="1:24">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row>
    <row r="58" spans="1:24">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row>
  </sheetData>
  <mergeCells count="15">
    <mergeCell ref="U47:X47"/>
    <mergeCell ref="A48:X48"/>
    <mergeCell ref="U35:X35"/>
    <mergeCell ref="U39:X39"/>
    <mergeCell ref="U43:X43"/>
    <mergeCell ref="A44:X44"/>
    <mergeCell ref="U45:X45"/>
    <mergeCell ref="A46:X46"/>
    <mergeCell ref="A41:P41"/>
    <mergeCell ref="U1:X1"/>
    <mergeCell ref="U33:X33"/>
    <mergeCell ref="U29:X29"/>
    <mergeCell ref="U31:X31"/>
    <mergeCell ref="O1:P1"/>
    <mergeCell ref="B4:O39"/>
  </mergeCells>
  <phoneticPr fontId="3"/>
  <pageMargins left="0.7" right="0.7" top="0.75" bottom="0.75" header="0.3" footer="0.3"/>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H37"/>
  <sheetViews>
    <sheetView view="pageBreakPreview" zoomScaleNormal="100" zoomScaleSheetLayoutView="100" workbookViewId="0">
      <selection activeCell="J20" sqref="J20:N20"/>
    </sheetView>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1" spans="1:8" ht="22.5" customHeight="1"/>
    <row r="2" spans="1:8" ht="22.5" customHeight="1">
      <c r="B2" s="185"/>
      <c r="C2" s="185"/>
      <c r="D2" s="185"/>
    </row>
    <row r="3" spans="1:8" ht="21" customHeight="1">
      <c r="A3" s="185"/>
      <c r="B3" s="180" t="s">
        <v>363</v>
      </c>
      <c r="C3" s="187"/>
      <c r="D3" s="185"/>
    </row>
    <row r="4" spans="1:8" ht="23.25" customHeight="1">
      <c r="A4" s="185"/>
      <c r="B4" s="180"/>
      <c r="C4" s="187"/>
      <c r="D4" s="185"/>
    </row>
    <row r="5" spans="1:8" ht="23.25" customHeight="1">
      <c r="A5" s="185"/>
      <c r="B5" s="180"/>
      <c r="C5" s="187"/>
      <c r="D5" s="185"/>
    </row>
    <row r="6" spans="1:8" ht="22.5" customHeight="1">
      <c r="A6" s="182" t="s">
        <v>204</v>
      </c>
      <c r="B6" s="182" t="s">
        <v>174</v>
      </c>
      <c r="C6" s="212"/>
      <c r="D6" s="1"/>
    </row>
    <row r="7" spans="1:8" ht="22.5" customHeight="1">
      <c r="B7" s="425" t="s">
        <v>364</v>
      </c>
    </row>
    <row r="8" spans="1:8" ht="21" customHeight="1">
      <c r="B8" s="426" t="s">
        <v>353</v>
      </c>
      <c r="C8" s="185"/>
      <c r="D8" s="144"/>
    </row>
    <row r="9" spans="1:8" ht="21" customHeight="1">
      <c r="B9" s="426"/>
      <c r="C9" s="185"/>
      <c r="D9" s="144"/>
    </row>
    <row r="10" spans="1:8" ht="21.75" customHeight="1">
      <c r="B10" s="181"/>
      <c r="C10" s="185"/>
      <c r="D10" s="171"/>
    </row>
    <row r="11" spans="1:8" ht="23.25" customHeight="1" thickBot="1">
      <c r="A11" s="182" t="s">
        <v>205</v>
      </c>
      <c r="B11" s="182" t="s">
        <v>365</v>
      </c>
      <c r="E11" s="84"/>
      <c r="F11" s="84"/>
      <c r="G11" s="188"/>
      <c r="H11" s="188"/>
    </row>
    <row r="12" spans="1:8" ht="14.25">
      <c r="B12" s="1739" t="s">
        <v>173</v>
      </c>
      <c r="C12" s="198" t="s">
        <v>178</v>
      </c>
      <c r="D12" s="1741" t="s">
        <v>171</v>
      </c>
    </row>
    <row r="13" spans="1:8" ht="15" thickBot="1">
      <c r="B13" s="1740"/>
      <c r="C13" s="199" t="s">
        <v>421</v>
      </c>
      <c r="D13" s="1742"/>
    </row>
    <row r="14" spans="1:8" ht="30" customHeight="1" thickTop="1">
      <c r="B14" s="204"/>
      <c r="C14" s="428"/>
      <c r="D14" s="200"/>
    </row>
    <row r="15" spans="1:8" ht="30.75" customHeight="1">
      <c r="B15" s="421"/>
      <c r="C15" s="429"/>
      <c r="D15" s="422"/>
    </row>
    <row r="16" spans="1:8" ht="30.75" customHeight="1">
      <c r="B16" s="421"/>
      <c r="C16" s="429"/>
      <c r="D16" s="422"/>
    </row>
    <row r="17" spans="1:7" ht="30.75" customHeight="1">
      <c r="B17" s="203"/>
      <c r="C17" s="430"/>
      <c r="D17" s="202"/>
    </row>
    <row r="18" spans="1:7" ht="29.25" customHeight="1">
      <c r="B18" s="192"/>
      <c r="C18" s="431"/>
      <c r="D18" s="201"/>
    </row>
    <row r="19" spans="1:7" ht="28.5" customHeight="1">
      <c r="B19" s="421"/>
      <c r="C19" s="429"/>
      <c r="D19" s="422"/>
    </row>
    <row r="20" spans="1:7" ht="30.75" customHeight="1">
      <c r="B20" s="421"/>
      <c r="C20" s="429"/>
      <c r="D20" s="422"/>
    </row>
    <row r="21" spans="1:7" ht="30.75" customHeight="1">
      <c r="B21" s="203"/>
      <c r="C21" s="430"/>
      <c r="D21" s="202"/>
    </row>
    <row r="22" spans="1:7" ht="30" customHeight="1">
      <c r="B22" s="192"/>
      <c r="C22" s="431"/>
      <c r="D22" s="201"/>
    </row>
    <row r="23" spans="1:7" ht="30" customHeight="1">
      <c r="B23" s="192"/>
      <c r="C23" s="431"/>
      <c r="D23" s="422"/>
    </row>
    <row r="24" spans="1:7" ht="30.75" customHeight="1" thickBot="1">
      <c r="B24" s="427"/>
      <c r="C24" s="432"/>
      <c r="D24" s="200"/>
    </row>
    <row r="25" spans="1:7" ht="30" customHeight="1" thickTop="1" thickBot="1">
      <c r="B25" s="424" t="s">
        <v>422</v>
      </c>
      <c r="C25" s="433">
        <f>'様式9-7'!D18</f>
        <v>0</v>
      </c>
      <c r="D25" s="205"/>
    </row>
    <row r="26" spans="1:7" ht="18.75" customHeight="1">
      <c r="B26" s="368" t="s">
        <v>366</v>
      </c>
      <c r="D26" s="423"/>
    </row>
    <row r="27" spans="1:7" ht="22.5" customHeight="1">
      <c r="B27" s="368" t="s">
        <v>367</v>
      </c>
    </row>
    <row r="28" spans="1:7" ht="22.5" customHeight="1">
      <c r="B28" s="368"/>
    </row>
    <row r="29" spans="1:7" customFormat="1" ht="22.5" customHeight="1">
      <c r="A29" s="182"/>
      <c r="B29" s="182"/>
      <c r="C29" s="182"/>
      <c r="D29" s="182"/>
      <c r="E29" s="182"/>
      <c r="G29" s="182"/>
    </row>
    <row r="30" spans="1:7" customFormat="1" ht="22.5" customHeight="1">
      <c r="A30" s="182" t="s">
        <v>206</v>
      </c>
      <c r="B30" s="182" t="s">
        <v>358</v>
      </c>
      <c r="C30" s="182"/>
      <c r="D30" s="182"/>
      <c r="E30" s="182"/>
      <c r="G30" s="182"/>
    </row>
    <row r="31" spans="1:7" customFormat="1" ht="22.5" customHeight="1">
      <c r="A31" s="182"/>
      <c r="B31" s="182" t="s">
        <v>368</v>
      </c>
      <c r="C31" s="182"/>
      <c r="D31" s="182"/>
      <c r="E31" s="182"/>
      <c r="G31" s="182"/>
    </row>
    <row r="32" spans="1:7" customFormat="1" ht="23.25" customHeight="1">
      <c r="A32" s="182"/>
      <c r="B32" s="182" t="s">
        <v>360</v>
      </c>
      <c r="C32" s="182"/>
      <c r="D32" s="182"/>
      <c r="E32" s="182"/>
      <c r="G32" s="182"/>
    </row>
    <row r="33" spans="1:7" customFormat="1" ht="24.75" customHeight="1">
      <c r="A33" s="182"/>
      <c r="B33" s="182" t="s">
        <v>361</v>
      </c>
      <c r="C33" s="182"/>
      <c r="D33" s="182"/>
      <c r="E33" s="182"/>
      <c r="G33" s="182"/>
    </row>
    <row r="34" spans="1:7" customFormat="1" ht="22.5" customHeight="1">
      <c r="A34" s="182"/>
      <c r="B34" s="182"/>
      <c r="C34" s="182"/>
      <c r="D34" s="182"/>
      <c r="E34" s="182"/>
      <c r="G34" s="182"/>
    </row>
    <row r="35" spans="1:7" customFormat="1" ht="22.5" customHeight="1">
      <c r="A35" s="182"/>
      <c r="B35" s="182"/>
      <c r="C35" s="182"/>
      <c r="D35" s="182"/>
      <c r="E35" s="182"/>
      <c r="G35" s="182"/>
    </row>
    <row r="36" spans="1:7" ht="19.5" customHeight="1">
      <c r="A36" s="1723" t="s">
        <v>369</v>
      </c>
      <c r="B36" s="1071"/>
      <c r="C36" s="1071"/>
      <c r="D36" s="1071"/>
    </row>
    <row r="37" spans="1:7" ht="22.5" customHeight="1">
      <c r="D37" s="17" t="str">
        <f>様式7!$F$4</f>
        <v>○○○○○○○○○○○ESCO事業</v>
      </c>
    </row>
  </sheetData>
  <mergeCells count="3">
    <mergeCell ref="A36:D36"/>
    <mergeCell ref="B12:B13"/>
    <mergeCell ref="D12:D13"/>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G42"/>
  <sheetViews>
    <sheetView view="pageBreakPreview" zoomScaleNormal="100" zoomScaleSheetLayoutView="100" workbookViewId="0">
      <selection activeCell="J20" sqref="J20:N20"/>
    </sheetView>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1" spans="1:4" ht="22.5" customHeight="1"/>
    <row r="2" spans="1:4" ht="22.5" customHeight="1">
      <c r="B2" s="185"/>
      <c r="C2" s="185"/>
      <c r="D2" s="185"/>
    </row>
    <row r="3" spans="1:4" ht="18.75">
      <c r="A3" s="185"/>
      <c r="B3" s="180" t="s">
        <v>370</v>
      </c>
      <c r="C3" s="187"/>
      <c r="D3" s="185"/>
    </row>
    <row r="4" spans="1:4" ht="22.5" customHeight="1">
      <c r="A4" s="185"/>
      <c r="B4" s="180"/>
      <c r="C4" s="187"/>
      <c r="D4" s="185"/>
    </row>
    <row r="5" spans="1:4" ht="24.75" customHeight="1">
      <c r="A5" s="185"/>
      <c r="B5" s="181" t="s">
        <v>371</v>
      </c>
      <c r="C5" s="212"/>
      <c r="D5" s="1"/>
    </row>
    <row r="6" spans="1:4" ht="22.5" customHeight="1">
      <c r="B6" s="181" t="s">
        <v>372</v>
      </c>
      <c r="C6" s="185"/>
      <c r="D6" s="1"/>
    </row>
    <row r="7" spans="1:4" ht="22.5" customHeight="1">
      <c r="B7" s="181"/>
      <c r="C7" s="185"/>
      <c r="D7" s="171"/>
    </row>
    <row r="8" spans="1:4" ht="22.5" customHeight="1">
      <c r="B8" s="206"/>
      <c r="C8" s="183"/>
      <c r="D8" s="207"/>
    </row>
    <row r="9" spans="1:4" ht="22.5" customHeight="1">
      <c r="B9" s="208"/>
      <c r="C9" s="185"/>
      <c r="D9" s="209"/>
    </row>
    <row r="10" spans="1:4" ht="22.5" customHeight="1">
      <c r="B10" s="208"/>
      <c r="C10" s="185"/>
      <c r="D10" s="209"/>
    </row>
    <row r="11" spans="1:4" ht="22.5" customHeight="1">
      <c r="B11" s="208"/>
      <c r="C11" s="185"/>
      <c r="D11" s="209"/>
    </row>
    <row r="12" spans="1:4" ht="22.5" customHeight="1">
      <c r="B12" s="208"/>
      <c r="C12" s="185"/>
      <c r="D12" s="209"/>
    </row>
    <row r="13" spans="1:4" ht="22.5" customHeight="1">
      <c r="B13" s="208"/>
      <c r="C13" s="185"/>
      <c r="D13" s="209"/>
    </row>
    <row r="14" spans="1:4" ht="22.5" customHeight="1">
      <c r="B14" s="208"/>
      <c r="C14" s="185"/>
      <c r="D14" s="209"/>
    </row>
    <row r="15" spans="1:4" ht="22.5" customHeight="1">
      <c r="B15" s="208"/>
      <c r="C15" s="185"/>
      <c r="D15" s="209"/>
    </row>
    <row r="16" spans="1:4" ht="22.5" customHeight="1">
      <c r="B16" s="208"/>
      <c r="C16" s="185"/>
      <c r="D16" s="209"/>
    </row>
    <row r="17" spans="2:4" ht="22.5" customHeight="1">
      <c r="B17" s="208"/>
      <c r="C17" s="185"/>
      <c r="D17" s="209"/>
    </row>
    <row r="18" spans="2:4" ht="22.5" customHeight="1">
      <c r="B18" s="208"/>
      <c r="C18" s="185"/>
      <c r="D18" s="209"/>
    </row>
    <row r="19" spans="2:4" ht="22.5" customHeight="1">
      <c r="B19" s="208"/>
      <c r="C19" s="185"/>
      <c r="D19" s="209"/>
    </row>
    <row r="20" spans="2:4" ht="22.5" customHeight="1">
      <c r="B20" s="208"/>
      <c r="C20" s="185"/>
      <c r="D20" s="209"/>
    </row>
    <row r="21" spans="2:4" ht="22.5" customHeight="1">
      <c r="B21" s="208"/>
      <c r="C21" s="185"/>
      <c r="D21" s="209"/>
    </row>
    <row r="22" spans="2:4" ht="22.5" customHeight="1">
      <c r="B22" s="208"/>
      <c r="C22" s="185"/>
      <c r="D22" s="209"/>
    </row>
    <row r="23" spans="2:4" ht="22.5" customHeight="1">
      <c r="B23" s="208"/>
      <c r="C23" s="185"/>
      <c r="D23" s="209"/>
    </row>
    <row r="24" spans="2:4" ht="22.5" customHeight="1">
      <c r="B24" s="208"/>
      <c r="C24" s="185"/>
      <c r="D24" s="209"/>
    </row>
    <row r="25" spans="2:4" ht="22.5" customHeight="1">
      <c r="B25" s="208"/>
      <c r="C25" s="185"/>
      <c r="D25" s="209"/>
    </row>
    <row r="26" spans="2:4" ht="22.5" customHeight="1">
      <c r="B26" s="208"/>
      <c r="C26" s="185"/>
      <c r="D26" s="209"/>
    </row>
    <row r="27" spans="2:4" ht="22.5" customHeight="1">
      <c r="B27" s="208"/>
      <c r="C27" s="185"/>
      <c r="D27" s="209"/>
    </row>
    <row r="28" spans="2:4" ht="22.5" customHeight="1">
      <c r="B28" s="208"/>
      <c r="C28" s="185"/>
      <c r="D28" s="209"/>
    </row>
    <row r="29" spans="2:4" ht="22.5" customHeight="1">
      <c r="B29" s="208"/>
      <c r="C29" s="185"/>
      <c r="D29" s="209"/>
    </row>
    <row r="30" spans="2:4" ht="22.5" customHeight="1">
      <c r="B30" s="208"/>
      <c r="C30" s="185"/>
      <c r="D30" s="209"/>
    </row>
    <row r="31" spans="2:4" ht="22.5" customHeight="1">
      <c r="B31" s="208"/>
      <c r="C31" s="185"/>
      <c r="D31" s="209"/>
    </row>
    <row r="32" spans="2:4" ht="22.5" customHeight="1">
      <c r="B32" s="208"/>
      <c r="C32" s="185"/>
      <c r="D32" s="209"/>
    </row>
    <row r="33" spans="1:7" ht="22.5" customHeight="1">
      <c r="B33" s="208"/>
      <c r="C33" s="185"/>
      <c r="D33" s="209"/>
    </row>
    <row r="34" spans="1:7" ht="21" customHeight="1">
      <c r="B34" s="208"/>
      <c r="C34" s="185"/>
      <c r="D34" s="209"/>
    </row>
    <row r="35" spans="1:7" ht="22.5" customHeight="1">
      <c r="B35" s="208"/>
      <c r="C35" s="185"/>
      <c r="D35" s="209"/>
    </row>
    <row r="36" spans="1:7" ht="22.5" customHeight="1">
      <c r="B36" s="208"/>
      <c r="C36" s="185"/>
      <c r="D36" s="209"/>
    </row>
    <row r="37" spans="1:7" customFormat="1" ht="21" customHeight="1">
      <c r="A37" s="182"/>
      <c r="B37" s="184"/>
      <c r="C37" s="185"/>
      <c r="D37" s="186"/>
      <c r="E37" s="182"/>
      <c r="G37" s="182"/>
    </row>
    <row r="38" spans="1:7" customFormat="1" ht="23.25" customHeight="1">
      <c r="A38" s="182"/>
      <c r="B38" s="195"/>
      <c r="C38" s="189"/>
      <c r="D38" s="196"/>
      <c r="E38" s="182"/>
      <c r="G38" s="182"/>
    </row>
    <row r="39" spans="1:7" customFormat="1" ht="21.75" customHeight="1">
      <c r="A39" s="175" t="s">
        <v>373</v>
      </c>
      <c r="B39" s="14"/>
      <c r="C39" s="369"/>
      <c r="D39" s="369"/>
      <c r="E39" s="182"/>
      <c r="G39" s="182"/>
    </row>
    <row r="40" spans="1:7" customFormat="1" ht="23.25" customHeight="1">
      <c r="A40" s="182"/>
      <c r="B40" s="182"/>
      <c r="C40" s="182"/>
      <c r="D40" s="17" t="str">
        <f>様式7!$F$4</f>
        <v>○○○○○○○○○○○ESCO事業</v>
      </c>
      <c r="E40" s="182"/>
      <c r="G40" s="182"/>
    </row>
    <row r="41" spans="1:7" ht="23.25" customHeight="1"/>
    <row r="42" spans="1:7">
      <c r="D42" s="211"/>
    </row>
  </sheetData>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G44"/>
  <sheetViews>
    <sheetView view="pageBreakPreview" topLeftCell="A40" zoomScaleNormal="100" zoomScaleSheetLayoutView="100" workbookViewId="0">
      <selection activeCell="J20" sqref="J20:N20"/>
    </sheetView>
  </sheetViews>
  <sheetFormatPr defaultRowHeight="13.5"/>
  <cols>
    <col min="1" max="1" width="3.25" style="182" customWidth="1"/>
    <col min="2" max="2" width="30.625" style="182" customWidth="1"/>
    <col min="3" max="3" width="15.625" style="182" customWidth="1"/>
    <col min="4" max="4" width="50.625" style="182" customWidth="1"/>
    <col min="5" max="6" width="9.75" style="182" customWidth="1"/>
    <col min="7" max="7" width="10.125" style="182" customWidth="1"/>
    <col min="8" max="8" width="11.75" style="182" customWidth="1"/>
    <col min="9" max="256" width="9" style="182"/>
    <col min="257" max="257" width="3.25" style="182" customWidth="1"/>
    <col min="258" max="258" width="30.625" style="182" customWidth="1"/>
    <col min="259" max="259" width="15.625" style="182" customWidth="1"/>
    <col min="260" max="260" width="50.625" style="182" customWidth="1"/>
    <col min="261" max="262" width="9.75" style="182" customWidth="1"/>
    <col min="263" max="263" width="10.125" style="182" customWidth="1"/>
    <col min="264" max="264" width="11.75" style="182" customWidth="1"/>
    <col min="265" max="512" width="9" style="182"/>
    <col min="513" max="513" width="3.25" style="182" customWidth="1"/>
    <col min="514" max="514" width="30.625" style="182" customWidth="1"/>
    <col min="515" max="515" width="15.625" style="182" customWidth="1"/>
    <col min="516" max="516" width="50.625" style="182" customWidth="1"/>
    <col min="517" max="518" width="9.75" style="182" customWidth="1"/>
    <col min="519" max="519" width="10.125" style="182" customWidth="1"/>
    <col min="520" max="520" width="11.75" style="182" customWidth="1"/>
    <col min="521" max="768" width="9" style="182"/>
    <col min="769" max="769" width="3.25" style="182" customWidth="1"/>
    <col min="770" max="770" width="30.625" style="182" customWidth="1"/>
    <col min="771" max="771" width="15.625" style="182" customWidth="1"/>
    <col min="772" max="772" width="50.625" style="182" customWidth="1"/>
    <col min="773" max="774" width="9.75" style="182" customWidth="1"/>
    <col min="775" max="775" width="10.125" style="182" customWidth="1"/>
    <col min="776" max="776" width="11.75" style="182" customWidth="1"/>
    <col min="777" max="1024" width="9" style="182"/>
    <col min="1025" max="1025" width="3.25" style="182" customWidth="1"/>
    <col min="1026" max="1026" width="30.625" style="182" customWidth="1"/>
    <col min="1027" max="1027" width="15.625" style="182" customWidth="1"/>
    <col min="1028" max="1028" width="50.625" style="182" customWidth="1"/>
    <col min="1029" max="1030" width="9.75" style="182" customWidth="1"/>
    <col min="1031" max="1031" width="10.125" style="182" customWidth="1"/>
    <col min="1032" max="1032" width="11.75" style="182" customWidth="1"/>
    <col min="1033" max="1280" width="9" style="182"/>
    <col min="1281" max="1281" width="3.25" style="182" customWidth="1"/>
    <col min="1282" max="1282" width="30.625" style="182" customWidth="1"/>
    <col min="1283" max="1283" width="15.625" style="182" customWidth="1"/>
    <col min="1284" max="1284" width="50.625" style="182" customWidth="1"/>
    <col min="1285" max="1286" width="9.75" style="182" customWidth="1"/>
    <col min="1287" max="1287" width="10.125" style="182" customWidth="1"/>
    <col min="1288" max="1288" width="11.75" style="182" customWidth="1"/>
    <col min="1289" max="1536" width="9" style="182"/>
    <col min="1537" max="1537" width="3.25" style="182" customWidth="1"/>
    <col min="1538" max="1538" width="30.625" style="182" customWidth="1"/>
    <col min="1539" max="1539" width="15.625" style="182" customWidth="1"/>
    <col min="1540" max="1540" width="50.625" style="182" customWidth="1"/>
    <col min="1541" max="1542" width="9.75" style="182" customWidth="1"/>
    <col min="1543" max="1543" width="10.125" style="182" customWidth="1"/>
    <col min="1544" max="1544" width="11.75" style="182" customWidth="1"/>
    <col min="1545" max="1792" width="9" style="182"/>
    <col min="1793" max="1793" width="3.25" style="182" customWidth="1"/>
    <col min="1794" max="1794" width="30.625" style="182" customWidth="1"/>
    <col min="1795" max="1795" width="15.625" style="182" customWidth="1"/>
    <col min="1796" max="1796" width="50.625" style="182" customWidth="1"/>
    <col min="1797" max="1798" width="9.75" style="182" customWidth="1"/>
    <col min="1799" max="1799" width="10.125" style="182" customWidth="1"/>
    <col min="1800" max="1800" width="11.75" style="182" customWidth="1"/>
    <col min="1801" max="2048" width="9" style="182"/>
    <col min="2049" max="2049" width="3.25" style="182" customWidth="1"/>
    <col min="2050" max="2050" width="30.625" style="182" customWidth="1"/>
    <col min="2051" max="2051" width="15.625" style="182" customWidth="1"/>
    <col min="2052" max="2052" width="50.625" style="182" customWidth="1"/>
    <col min="2053" max="2054" width="9.75" style="182" customWidth="1"/>
    <col min="2055" max="2055" width="10.125" style="182" customWidth="1"/>
    <col min="2056" max="2056" width="11.75" style="182" customWidth="1"/>
    <col min="2057" max="2304" width="9" style="182"/>
    <col min="2305" max="2305" width="3.25" style="182" customWidth="1"/>
    <col min="2306" max="2306" width="30.625" style="182" customWidth="1"/>
    <col min="2307" max="2307" width="15.625" style="182" customWidth="1"/>
    <col min="2308" max="2308" width="50.625" style="182" customWidth="1"/>
    <col min="2309" max="2310" width="9.75" style="182" customWidth="1"/>
    <col min="2311" max="2311" width="10.125" style="182" customWidth="1"/>
    <col min="2312" max="2312" width="11.75" style="182" customWidth="1"/>
    <col min="2313" max="2560" width="9" style="182"/>
    <col min="2561" max="2561" width="3.25" style="182" customWidth="1"/>
    <col min="2562" max="2562" width="30.625" style="182" customWidth="1"/>
    <col min="2563" max="2563" width="15.625" style="182" customWidth="1"/>
    <col min="2564" max="2564" width="50.625" style="182" customWidth="1"/>
    <col min="2565" max="2566" width="9.75" style="182" customWidth="1"/>
    <col min="2567" max="2567" width="10.125" style="182" customWidth="1"/>
    <col min="2568" max="2568" width="11.75" style="182" customWidth="1"/>
    <col min="2569" max="2816" width="9" style="182"/>
    <col min="2817" max="2817" width="3.25" style="182" customWidth="1"/>
    <col min="2818" max="2818" width="30.625" style="182" customWidth="1"/>
    <col min="2819" max="2819" width="15.625" style="182" customWidth="1"/>
    <col min="2820" max="2820" width="50.625" style="182" customWidth="1"/>
    <col min="2821" max="2822" width="9.75" style="182" customWidth="1"/>
    <col min="2823" max="2823" width="10.125" style="182" customWidth="1"/>
    <col min="2824" max="2824" width="11.75" style="182" customWidth="1"/>
    <col min="2825" max="3072" width="9" style="182"/>
    <col min="3073" max="3073" width="3.25" style="182" customWidth="1"/>
    <col min="3074" max="3074" width="30.625" style="182" customWidth="1"/>
    <col min="3075" max="3075" width="15.625" style="182" customWidth="1"/>
    <col min="3076" max="3076" width="50.625" style="182" customWidth="1"/>
    <col min="3077" max="3078" width="9.75" style="182" customWidth="1"/>
    <col min="3079" max="3079" width="10.125" style="182" customWidth="1"/>
    <col min="3080" max="3080" width="11.75" style="182" customWidth="1"/>
    <col min="3081" max="3328" width="9" style="182"/>
    <col min="3329" max="3329" width="3.25" style="182" customWidth="1"/>
    <col min="3330" max="3330" width="30.625" style="182" customWidth="1"/>
    <col min="3331" max="3331" width="15.625" style="182" customWidth="1"/>
    <col min="3332" max="3332" width="50.625" style="182" customWidth="1"/>
    <col min="3333" max="3334" width="9.75" style="182" customWidth="1"/>
    <col min="3335" max="3335" width="10.125" style="182" customWidth="1"/>
    <col min="3336" max="3336" width="11.75" style="182" customWidth="1"/>
    <col min="3337" max="3584" width="9" style="182"/>
    <col min="3585" max="3585" width="3.25" style="182" customWidth="1"/>
    <col min="3586" max="3586" width="30.625" style="182" customWidth="1"/>
    <col min="3587" max="3587" width="15.625" style="182" customWidth="1"/>
    <col min="3588" max="3588" width="50.625" style="182" customWidth="1"/>
    <col min="3589" max="3590" width="9.75" style="182" customWidth="1"/>
    <col min="3591" max="3591" width="10.125" style="182" customWidth="1"/>
    <col min="3592" max="3592" width="11.75" style="182" customWidth="1"/>
    <col min="3593" max="3840" width="9" style="182"/>
    <col min="3841" max="3841" width="3.25" style="182" customWidth="1"/>
    <col min="3842" max="3842" width="30.625" style="182" customWidth="1"/>
    <col min="3843" max="3843" width="15.625" style="182" customWidth="1"/>
    <col min="3844" max="3844" width="50.625" style="182" customWidth="1"/>
    <col min="3845" max="3846" width="9.75" style="182" customWidth="1"/>
    <col min="3847" max="3847" width="10.125" style="182" customWidth="1"/>
    <col min="3848" max="3848" width="11.75" style="182" customWidth="1"/>
    <col min="3849" max="4096" width="9" style="182"/>
    <col min="4097" max="4097" width="3.25" style="182" customWidth="1"/>
    <col min="4098" max="4098" width="30.625" style="182" customWidth="1"/>
    <col min="4099" max="4099" width="15.625" style="182" customWidth="1"/>
    <col min="4100" max="4100" width="50.625" style="182" customWidth="1"/>
    <col min="4101" max="4102" width="9.75" style="182" customWidth="1"/>
    <col min="4103" max="4103" width="10.125" style="182" customWidth="1"/>
    <col min="4104" max="4104" width="11.75" style="182" customWidth="1"/>
    <col min="4105" max="4352" width="9" style="182"/>
    <col min="4353" max="4353" width="3.25" style="182" customWidth="1"/>
    <col min="4354" max="4354" width="30.625" style="182" customWidth="1"/>
    <col min="4355" max="4355" width="15.625" style="182" customWidth="1"/>
    <col min="4356" max="4356" width="50.625" style="182" customWidth="1"/>
    <col min="4357" max="4358" width="9.75" style="182" customWidth="1"/>
    <col min="4359" max="4359" width="10.125" style="182" customWidth="1"/>
    <col min="4360" max="4360" width="11.75" style="182" customWidth="1"/>
    <col min="4361" max="4608" width="9" style="182"/>
    <col min="4609" max="4609" width="3.25" style="182" customWidth="1"/>
    <col min="4610" max="4610" width="30.625" style="182" customWidth="1"/>
    <col min="4611" max="4611" width="15.625" style="182" customWidth="1"/>
    <col min="4612" max="4612" width="50.625" style="182" customWidth="1"/>
    <col min="4613" max="4614" width="9.75" style="182" customWidth="1"/>
    <col min="4615" max="4615" width="10.125" style="182" customWidth="1"/>
    <col min="4616" max="4616" width="11.75" style="182" customWidth="1"/>
    <col min="4617" max="4864" width="9" style="182"/>
    <col min="4865" max="4865" width="3.25" style="182" customWidth="1"/>
    <col min="4866" max="4866" width="30.625" style="182" customWidth="1"/>
    <col min="4867" max="4867" width="15.625" style="182" customWidth="1"/>
    <col min="4868" max="4868" width="50.625" style="182" customWidth="1"/>
    <col min="4869" max="4870" width="9.75" style="182" customWidth="1"/>
    <col min="4871" max="4871" width="10.125" style="182" customWidth="1"/>
    <col min="4872" max="4872" width="11.75" style="182" customWidth="1"/>
    <col min="4873" max="5120" width="9" style="182"/>
    <col min="5121" max="5121" width="3.25" style="182" customWidth="1"/>
    <col min="5122" max="5122" width="30.625" style="182" customWidth="1"/>
    <col min="5123" max="5123" width="15.625" style="182" customWidth="1"/>
    <col min="5124" max="5124" width="50.625" style="182" customWidth="1"/>
    <col min="5125" max="5126" width="9.75" style="182" customWidth="1"/>
    <col min="5127" max="5127" width="10.125" style="182" customWidth="1"/>
    <col min="5128" max="5128" width="11.75" style="182" customWidth="1"/>
    <col min="5129" max="5376" width="9" style="182"/>
    <col min="5377" max="5377" width="3.25" style="182" customWidth="1"/>
    <col min="5378" max="5378" width="30.625" style="182" customWidth="1"/>
    <col min="5379" max="5379" width="15.625" style="182" customWidth="1"/>
    <col min="5380" max="5380" width="50.625" style="182" customWidth="1"/>
    <col min="5381" max="5382" width="9.75" style="182" customWidth="1"/>
    <col min="5383" max="5383" width="10.125" style="182" customWidth="1"/>
    <col min="5384" max="5384" width="11.75" style="182" customWidth="1"/>
    <col min="5385" max="5632" width="9" style="182"/>
    <col min="5633" max="5633" width="3.25" style="182" customWidth="1"/>
    <col min="5634" max="5634" width="30.625" style="182" customWidth="1"/>
    <col min="5635" max="5635" width="15.625" style="182" customWidth="1"/>
    <col min="5636" max="5636" width="50.625" style="182" customWidth="1"/>
    <col min="5637" max="5638" width="9.75" style="182" customWidth="1"/>
    <col min="5639" max="5639" width="10.125" style="182" customWidth="1"/>
    <col min="5640" max="5640" width="11.75" style="182" customWidth="1"/>
    <col min="5641" max="5888" width="9" style="182"/>
    <col min="5889" max="5889" width="3.25" style="182" customWidth="1"/>
    <col min="5890" max="5890" width="30.625" style="182" customWidth="1"/>
    <col min="5891" max="5891" width="15.625" style="182" customWidth="1"/>
    <col min="5892" max="5892" width="50.625" style="182" customWidth="1"/>
    <col min="5893" max="5894" width="9.75" style="182" customWidth="1"/>
    <col min="5895" max="5895" width="10.125" style="182" customWidth="1"/>
    <col min="5896" max="5896" width="11.75" style="182" customWidth="1"/>
    <col min="5897" max="6144" width="9" style="182"/>
    <col min="6145" max="6145" width="3.25" style="182" customWidth="1"/>
    <col min="6146" max="6146" width="30.625" style="182" customWidth="1"/>
    <col min="6147" max="6147" width="15.625" style="182" customWidth="1"/>
    <col min="6148" max="6148" width="50.625" style="182" customWidth="1"/>
    <col min="6149" max="6150" width="9.75" style="182" customWidth="1"/>
    <col min="6151" max="6151" width="10.125" style="182" customWidth="1"/>
    <col min="6152" max="6152" width="11.75" style="182" customWidth="1"/>
    <col min="6153" max="6400" width="9" style="182"/>
    <col min="6401" max="6401" width="3.25" style="182" customWidth="1"/>
    <col min="6402" max="6402" width="30.625" style="182" customWidth="1"/>
    <col min="6403" max="6403" width="15.625" style="182" customWidth="1"/>
    <col min="6404" max="6404" width="50.625" style="182" customWidth="1"/>
    <col min="6405" max="6406" width="9.75" style="182" customWidth="1"/>
    <col min="6407" max="6407" width="10.125" style="182" customWidth="1"/>
    <col min="6408" max="6408" width="11.75" style="182" customWidth="1"/>
    <col min="6409" max="6656" width="9" style="182"/>
    <col min="6657" max="6657" width="3.25" style="182" customWidth="1"/>
    <col min="6658" max="6658" width="30.625" style="182" customWidth="1"/>
    <col min="6659" max="6659" width="15.625" style="182" customWidth="1"/>
    <col min="6660" max="6660" width="50.625" style="182" customWidth="1"/>
    <col min="6661" max="6662" width="9.75" style="182" customWidth="1"/>
    <col min="6663" max="6663" width="10.125" style="182" customWidth="1"/>
    <col min="6664" max="6664" width="11.75" style="182" customWidth="1"/>
    <col min="6665" max="6912" width="9" style="182"/>
    <col min="6913" max="6913" width="3.25" style="182" customWidth="1"/>
    <col min="6914" max="6914" width="30.625" style="182" customWidth="1"/>
    <col min="6915" max="6915" width="15.625" style="182" customWidth="1"/>
    <col min="6916" max="6916" width="50.625" style="182" customWidth="1"/>
    <col min="6917" max="6918" width="9.75" style="182" customWidth="1"/>
    <col min="6919" max="6919" width="10.125" style="182" customWidth="1"/>
    <col min="6920" max="6920" width="11.75" style="182" customWidth="1"/>
    <col min="6921" max="7168" width="9" style="182"/>
    <col min="7169" max="7169" width="3.25" style="182" customWidth="1"/>
    <col min="7170" max="7170" width="30.625" style="182" customWidth="1"/>
    <col min="7171" max="7171" width="15.625" style="182" customWidth="1"/>
    <col min="7172" max="7172" width="50.625" style="182" customWidth="1"/>
    <col min="7173" max="7174" width="9.75" style="182" customWidth="1"/>
    <col min="7175" max="7175" width="10.125" style="182" customWidth="1"/>
    <col min="7176" max="7176" width="11.75" style="182" customWidth="1"/>
    <col min="7177" max="7424" width="9" style="182"/>
    <col min="7425" max="7425" width="3.25" style="182" customWidth="1"/>
    <col min="7426" max="7426" width="30.625" style="182" customWidth="1"/>
    <col min="7427" max="7427" width="15.625" style="182" customWidth="1"/>
    <col min="7428" max="7428" width="50.625" style="182" customWidth="1"/>
    <col min="7429" max="7430" width="9.75" style="182" customWidth="1"/>
    <col min="7431" max="7431" width="10.125" style="182" customWidth="1"/>
    <col min="7432" max="7432" width="11.75" style="182" customWidth="1"/>
    <col min="7433" max="7680" width="9" style="182"/>
    <col min="7681" max="7681" width="3.25" style="182" customWidth="1"/>
    <col min="7682" max="7682" width="30.625" style="182" customWidth="1"/>
    <col min="7683" max="7683" width="15.625" style="182" customWidth="1"/>
    <col min="7684" max="7684" width="50.625" style="182" customWidth="1"/>
    <col min="7685" max="7686" width="9.75" style="182" customWidth="1"/>
    <col min="7687" max="7687" width="10.125" style="182" customWidth="1"/>
    <col min="7688" max="7688" width="11.75" style="182" customWidth="1"/>
    <col min="7689" max="7936" width="9" style="182"/>
    <col min="7937" max="7937" width="3.25" style="182" customWidth="1"/>
    <col min="7938" max="7938" width="30.625" style="182" customWidth="1"/>
    <col min="7939" max="7939" width="15.625" style="182" customWidth="1"/>
    <col min="7940" max="7940" width="50.625" style="182" customWidth="1"/>
    <col min="7941" max="7942" width="9.75" style="182" customWidth="1"/>
    <col min="7943" max="7943" width="10.125" style="182" customWidth="1"/>
    <col min="7944" max="7944" width="11.75" style="182" customWidth="1"/>
    <col min="7945" max="8192" width="9" style="182"/>
    <col min="8193" max="8193" width="3.25" style="182" customWidth="1"/>
    <col min="8194" max="8194" width="30.625" style="182" customWidth="1"/>
    <col min="8195" max="8195" width="15.625" style="182" customWidth="1"/>
    <col min="8196" max="8196" width="50.625" style="182" customWidth="1"/>
    <col min="8197" max="8198" width="9.75" style="182" customWidth="1"/>
    <col min="8199" max="8199" width="10.125" style="182" customWidth="1"/>
    <col min="8200" max="8200" width="11.75" style="182" customWidth="1"/>
    <col min="8201" max="8448" width="9" style="182"/>
    <col min="8449" max="8449" width="3.25" style="182" customWidth="1"/>
    <col min="8450" max="8450" width="30.625" style="182" customWidth="1"/>
    <col min="8451" max="8451" width="15.625" style="182" customWidth="1"/>
    <col min="8452" max="8452" width="50.625" style="182" customWidth="1"/>
    <col min="8453" max="8454" width="9.75" style="182" customWidth="1"/>
    <col min="8455" max="8455" width="10.125" style="182" customWidth="1"/>
    <col min="8456" max="8456" width="11.75" style="182" customWidth="1"/>
    <col min="8457" max="8704" width="9" style="182"/>
    <col min="8705" max="8705" width="3.25" style="182" customWidth="1"/>
    <col min="8706" max="8706" width="30.625" style="182" customWidth="1"/>
    <col min="8707" max="8707" width="15.625" style="182" customWidth="1"/>
    <col min="8708" max="8708" width="50.625" style="182" customWidth="1"/>
    <col min="8709" max="8710" width="9.75" style="182" customWidth="1"/>
    <col min="8711" max="8711" width="10.125" style="182" customWidth="1"/>
    <col min="8712" max="8712" width="11.75" style="182" customWidth="1"/>
    <col min="8713" max="8960" width="9" style="182"/>
    <col min="8961" max="8961" width="3.25" style="182" customWidth="1"/>
    <col min="8962" max="8962" width="30.625" style="182" customWidth="1"/>
    <col min="8963" max="8963" width="15.625" style="182" customWidth="1"/>
    <col min="8964" max="8964" width="50.625" style="182" customWidth="1"/>
    <col min="8965" max="8966" width="9.75" style="182" customWidth="1"/>
    <col min="8967" max="8967" width="10.125" style="182" customWidth="1"/>
    <col min="8968" max="8968" width="11.75" style="182" customWidth="1"/>
    <col min="8969" max="9216" width="9" style="182"/>
    <col min="9217" max="9217" width="3.25" style="182" customWidth="1"/>
    <col min="9218" max="9218" width="30.625" style="182" customWidth="1"/>
    <col min="9219" max="9219" width="15.625" style="182" customWidth="1"/>
    <col min="9220" max="9220" width="50.625" style="182" customWidth="1"/>
    <col min="9221" max="9222" width="9.75" style="182" customWidth="1"/>
    <col min="9223" max="9223" width="10.125" style="182" customWidth="1"/>
    <col min="9224" max="9224" width="11.75" style="182" customWidth="1"/>
    <col min="9225" max="9472" width="9" style="182"/>
    <col min="9473" max="9473" width="3.25" style="182" customWidth="1"/>
    <col min="9474" max="9474" width="30.625" style="182" customWidth="1"/>
    <col min="9475" max="9475" width="15.625" style="182" customWidth="1"/>
    <col min="9476" max="9476" width="50.625" style="182" customWidth="1"/>
    <col min="9477" max="9478" width="9.75" style="182" customWidth="1"/>
    <col min="9479" max="9479" width="10.125" style="182" customWidth="1"/>
    <col min="9480" max="9480" width="11.75" style="182" customWidth="1"/>
    <col min="9481" max="9728" width="9" style="182"/>
    <col min="9729" max="9729" width="3.25" style="182" customWidth="1"/>
    <col min="9730" max="9730" width="30.625" style="182" customWidth="1"/>
    <col min="9731" max="9731" width="15.625" style="182" customWidth="1"/>
    <col min="9732" max="9732" width="50.625" style="182" customWidth="1"/>
    <col min="9733" max="9734" width="9.75" style="182" customWidth="1"/>
    <col min="9735" max="9735" width="10.125" style="182" customWidth="1"/>
    <col min="9736" max="9736" width="11.75" style="182" customWidth="1"/>
    <col min="9737" max="9984" width="9" style="182"/>
    <col min="9985" max="9985" width="3.25" style="182" customWidth="1"/>
    <col min="9986" max="9986" width="30.625" style="182" customWidth="1"/>
    <col min="9987" max="9987" width="15.625" style="182" customWidth="1"/>
    <col min="9988" max="9988" width="50.625" style="182" customWidth="1"/>
    <col min="9989" max="9990" width="9.75" style="182" customWidth="1"/>
    <col min="9991" max="9991" width="10.125" style="182" customWidth="1"/>
    <col min="9992" max="9992" width="11.75" style="182" customWidth="1"/>
    <col min="9993" max="10240" width="9" style="182"/>
    <col min="10241" max="10241" width="3.25" style="182" customWidth="1"/>
    <col min="10242" max="10242" width="30.625" style="182" customWidth="1"/>
    <col min="10243" max="10243" width="15.625" style="182" customWidth="1"/>
    <col min="10244" max="10244" width="50.625" style="182" customWidth="1"/>
    <col min="10245" max="10246" width="9.75" style="182" customWidth="1"/>
    <col min="10247" max="10247" width="10.125" style="182" customWidth="1"/>
    <col min="10248" max="10248" width="11.75" style="182" customWidth="1"/>
    <col min="10249" max="10496" width="9" style="182"/>
    <col min="10497" max="10497" width="3.25" style="182" customWidth="1"/>
    <col min="10498" max="10498" width="30.625" style="182" customWidth="1"/>
    <col min="10499" max="10499" width="15.625" style="182" customWidth="1"/>
    <col min="10500" max="10500" width="50.625" style="182" customWidth="1"/>
    <col min="10501" max="10502" width="9.75" style="182" customWidth="1"/>
    <col min="10503" max="10503" width="10.125" style="182" customWidth="1"/>
    <col min="10504" max="10504" width="11.75" style="182" customWidth="1"/>
    <col min="10505" max="10752" width="9" style="182"/>
    <col min="10753" max="10753" width="3.25" style="182" customWidth="1"/>
    <col min="10754" max="10754" width="30.625" style="182" customWidth="1"/>
    <col min="10755" max="10755" width="15.625" style="182" customWidth="1"/>
    <col min="10756" max="10756" width="50.625" style="182" customWidth="1"/>
    <col min="10757" max="10758" width="9.75" style="182" customWidth="1"/>
    <col min="10759" max="10759" width="10.125" style="182" customWidth="1"/>
    <col min="10760" max="10760" width="11.75" style="182" customWidth="1"/>
    <col min="10761" max="11008" width="9" style="182"/>
    <col min="11009" max="11009" width="3.25" style="182" customWidth="1"/>
    <col min="11010" max="11010" width="30.625" style="182" customWidth="1"/>
    <col min="11011" max="11011" width="15.625" style="182" customWidth="1"/>
    <col min="11012" max="11012" width="50.625" style="182" customWidth="1"/>
    <col min="11013" max="11014" width="9.75" style="182" customWidth="1"/>
    <col min="11015" max="11015" width="10.125" style="182" customWidth="1"/>
    <col min="11016" max="11016" width="11.75" style="182" customWidth="1"/>
    <col min="11017" max="11264" width="9" style="182"/>
    <col min="11265" max="11265" width="3.25" style="182" customWidth="1"/>
    <col min="11266" max="11266" width="30.625" style="182" customWidth="1"/>
    <col min="11267" max="11267" width="15.625" style="182" customWidth="1"/>
    <col min="11268" max="11268" width="50.625" style="182" customWidth="1"/>
    <col min="11269" max="11270" width="9.75" style="182" customWidth="1"/>
    <col min="11271" max="11271" width="10.125" style="182" customWidth="1"/>
    <col min="11272" max="11272" width="11.75" style="182" customWidth="1"/>
    <col min="11273" max="11520" width="9" style="182"/>
    <col min="11521" max="11521" width="3.25" style="182" customWidth="1"/>
    <col min="11522" max="11522" width="30.625" style="182" customWidth="1"/>
    <col min="11523" max="11523" width="15.625" style="182" customWidth="1"/>
    <col min="11524" max="11524" width="50.625" style="182" customWidth="1"/>
    <col min="11525" max="11526" width="9.75" style="182" customWidth="1"/>
    <col min="11527" max="11527" width="10.125" style="182" customWidth="1"/>
    <col min="11528" max="11528" width="11.75" style="182" customWidth="1"/>
    <col min="11529" max="11776" width="9" style="182"/>
    <col min="11777" max="11777" width="3.25" style="182" customWidth="1"/>
    <col min="11778" max="11778" width="30.625" style="182" customWidth="1"/>
    <col min="11779" max="11779" width="15.625" style="182" customWidth="1"/>
    <col min="11780" max="11780" width="50.625" style="182" customWidth="1"/>
    <col min="11781" max="11782" width="9.75" style="182" customWidth="1"/>
    <col min="11783" max="11783" width="10.125" style="182" customWidth="1"/>
    <col min="11784" max="11784" width="11.75" style="182" customWidth="1"/>
    <col min="11785" max="12032" width="9" style="182"/>
    <col min="12033" max="12033" width="3.25" style="182" customWidth="1"/>
    <col min="12034" max="12034" width="30.625" style="182" customWidth="1"/>
    <col min="12035" max="12035" width="15.625" style="182" customWidth="1"/>
    <col min="12036" max="12036" width="50.625" style="182" customWidth="1"/>
    <col min="12037" max="12038" width="9.75" style="182" customWidth="1"/>
    <col min="12039" max="12039" width="10.125" style="182" customWidth="1"/>
    <col min="12040" max="12040" width="11.75" style="182" customWidth="1"/>
    <col min="12041" max="12288" width="9" style="182"/>
    <col min="12289" max="12289" width="3.25" style="182" customWidth="1"/>
    <col min="12290" max="12290" width="30.625" style="182" customWidth="1"/>
    <col min="12291" max="12291" width="15.625" style="182" customWidth="1"/>
    <col min="12292" max="12292" width="50.625" style="182" customWidth="1"/>
    <col min="12293" max="12294" width="9.75" style="182" customWidth="1"/>
    <col min="12295" max="12295" width="10.125" style="182" customWidth="1"/>
    <col min="12296" max="12296" width="11.75" style="182" customWidth="1"/>
    <col min="12297" max="12544" width="9" style="182"/>
    <col min="12545" max="12545" width="3.25" style="182" customWidth="1"/>
    <col min="12546" max="12546" width="30.625" style="182" customWidth="1"/>
    <col min="12547" max="12547" width="15.625" style="182" customWidth="1"/>
    <col min="12548" max="12548" width="50.625" style="182" customWidth="1"/>
    <col min="12549" max="12550" width="9.75" style="182" customWidth="1"/>
    <col min="12551" max="12551" width="10.125" style="182" customWidth="1"/>
    <col min="12552" max="12552" width="11.75" style="182" customWidth="1"/>
    <col min="12553" max="12800" width="9" style="182"/>
    <col min="12801" max="12801" width="3.25" style="182" customWidth="1"/>
    <col min="12802" max="12802" width="30.625" style="182" customWidth="1"/>
    <col min="12803" max="12803" width="15.625" style="182" customWidth="1"/>
    <col min="12804" max="12804" width="50.625" style="182" customWidth="1"/>
    <col min="12805" max="12806" width="9.75" style="182" customWidth="1"/>
    <col min="12807" max="12807" width="10.125" style="182" customWidth="1"/>
    <col min="12808" max="12808" width="11.75" style="182" customWidth="1"/>
    <col min="12809" max="13056" width="9" style="182"/>
    <col min="13057" max="13057" width="3.25" style="182" customWidth="1"/>
    <col min="13058" max="13058" width="30.625" style="182" customWidth="1"/>
    <col min="13059" max="13059" width="15.625" style="182" customWidth="1"/>
    <col min="13060" max="13060" width="50.625" style="182" customWidth="1"/>
    <col min="13061" max="13062" width="9.75" style="182" customWidth="1"/>
    <col min="13063" max="13063" width="10.125" style="182" customWidth="1"/>
    <col min="13064" max="13064" width="11.75" style="182" customWidth="1"/>
    <col min="13065" max="13312" width="9" style="182"/>
    <col min="13313" max="13313" width="3.25" style="182" customWidth="1"/>
    <col min="13314" max="13314" width="30.625" style="182" customWidth="1"/>
    <col min="13315" max="13315" width="15.625" style="182" customWidth="1"/>
    <col min="13316" max="13316" width="50.625" style="182" customWidth="1"/>
    <col min="13317" max="13318" width="9.75" style="182" customWidth="1"/>
    <col min="13319" max="13319" width="10.125" style="182" customWidth="1"/>
    <col min="13320" max="13320" width="11.75" style="182" customWidth="1"/>
    <col min="13321" max="13568" width="9" style="182"/>
    <col min="13569" max="13569" width="3.25" style="182" customWidth="1"/>
    <col min="13570" max="13570" width="30.625" style="182" customWidth="1"/>
    <col min="13571" max="13571" width="15.625" style="182" customWidth="1"/>
    <col min="13572" max="13572" width="50.625" style="182" customWidth="1"/>
    <col min="13573" max="13574" width="9.75" style="182" customWidth="1"/>
    <col min="13575" max="13575" width="10.125" style="182" customWidth="1"/>
    <col min="13576" max="13576" width="11.75" style="182" customWidth="1"/>
    <col min="13577" max="13824" width="9" style="182"/>
    <col min="13825" max="13825" width="3.25" style="182" customWidth="1"/>
    <col min="13826" max="13826" width="30.625" style="182" customWidth="1"/>
    <col min="13827" max="13827" width="15.625" style="182" customWidth="1"/>
    <col min="13828" max="13828" width="50.625" style="182" customWidth="1"/>
    <col min="13829" max="13830" width="9.75" style="182" customWidth="1"/>
    <col min="13831" max="13831" width="10.125" style="182" customWidth="1"/>
    <col min="13832" max="13832" width="11.75" style="182" customWidth="1"/>
    <col min="13833" max="14080" width="9" style="182"/>
    <col min="14081" max="14081" width="3.25" style="182" customWidth="1"/>
    <col min="14082" max="14082" width="30.625" style="182" customWidth="1"/>
    <col min="14083" max="14083" width="15.625" style="182" customWidth="1"/>
    <col min="14084" max="14084" width="50.625" style="182" customWidth="1"/>
    <col min="14085" max="14086" width="9.75" style="182" customWidth="1"/>
    <col min="14087" max="14087" width="10.125" style="182" customWidth="1"/>
    <col min="14088" max="14088" width="11.75" style="182" customWidth="1"/>
    <col min="14089" max="14336" width="9" style="182"/>
    <col min="14337" max="14337" width="3.25" style="182" customWidth="1"/>
    <col min="14338" max="14338" width="30.625" style="182" customWidth="1"/>
    <col min="14339" max="14339" width="15.625" style="182" customWidth="1"/>
    <col min="14340" max="14340" width="50.625" style="182" customWidth="1"/>
    <col min="14341" max="14342" width="9.75" style="182" customWidth="1"/>
    <col min="14343" max="14343" width="10.125" style="182" customWidth="1"/>
    <col min="14344" max="14344" width="11.75" style="182" customWidth="1"/>
    <col min="14345" max="14592" width="9" style="182"/>
    <col min="14593" max="14593" width="3.25" style="182" customWidth="1"/>
    <col min="14594" max="14594" width="30.625" style="182" customWidth="1"/>
    <col min="14595" max="14595" width="15.625" style="182" customWidth="1"/>
    <col min="14596" max="14596" width="50.625" style="182" customWidth="1"/>
    <col min="14597" max="14598" width="9.75" style="182" customWidth="1"/>
    <col min="14599" max="14599" width="10.125" style="182" customWidth="1"/>
    <col min="14600" max="14600" width="11.75" style="182" customWidth="1"/>
    <col min="14601" max="14848" width="9" style="182"/>
    <col min="14849" max="14849" width="3.25" style="182" customWidth="1"/>
    <col min="14850" max="14850" width="30.625" style="182" customWidth="1"/>
    <col min="14851" max="14851" width="15.625" style="182" customWidth="1"/>
    <col min="14852" max="14852" width="50.625" style="182" customWidth="1"/>
    <col min="14853" max="14854" width="9.75" style="182" customWidth="1"/>
    <col min="14855" max="14855" width="10.125" style="182" customWidth="1"/>
    <col min="14856" max="14856" width="11.75" style="182" customWidth="1"/>
    <col min="14857" max="15104" width="9" style="182"/>
    <col min="15105" max="15105" width="3.25" style="182" customWidth="1"/>
    <col min="15106" max="15106" width="30.625" style="182" customWidth="1"/>
    <col min="15107" max="15107" width="15.625" style="182" customWidth="1"/>
    <col min="15108" max="15108" width="50.625" style="182" customWidth="1"/>
    <col min="15109" max="15110" width="9.75" style="182" customWidth="1"/>
    <col min="15111" max="15111" width="10.125" style="182" customWidth="1"/>
    <col min="15112" max="15112" width="11.75" style="182" customWidth="1"/>
    <col min="15113" max="15360" width="9" style="182"/>
    <col min="15361" max="15361" width="3.25" style="182" customWidth="1"/>
    <col min="15362" max="15362" width="30.625" style="182" customWidth="1"/>
    <col min="15363" max="15363" width="15.625" style="182" customWidth="1"/>
    <col min="15364" max="15364" width="50.625" style="182" customWidth="1"/>
    <col min="15365" max="15366" width="9.75" style="182" customWidth="1"/>
    <col min="15367" max="15367" width="10.125" style="182" customWidth="1"/>
    <col min="15368" max="15368" width="11.75" style="182" customWidth="1"/>
    <col min="15369" max="15616" width="9" style="182"/>
    <col min="15617" max="15617" width="3.25" style="182" customWidth="1"/>
    <col min="15618" max="15618" width="30.625" style="182" customWidth="1"/>
    <col min="15619" max="15619" width="15.625" style="182" customWidth="1"/>
    <col min="15620" max="15620" width="50.625" style="182" customWidth="1"/>
    <col min="15621" max="15622" width="9.75" style="182" customWidth="1"/>
    <col min="15623" max="15623" width="10.125" style="182" customWidth="1"/>
    <col min="15624" max="15624" width="11.75" style="182" customWidth="1"/>
    <col min="15625" max="15872" width="9" style="182"/>
    <col min="15873" max="15873" width="3.25" style="182" customWidth="1"/>
    <col min="15874" max="15874" width="30.625" style="182" customWidth="1"/>
    <col min="15875" max="15875" width="15.625" style="182" customWidth="1"/>
    <col min="15876" max="15876" width="50.625" style="182" customWidth="1"/>
    <col min="15877" max="15878" width="9.75" style="182" customWidth="1"/>
    <col min="15879" max="15879" width="10.125" style="182" customWidth="1"/>
    <col min="15880" max="15880" width="11.75" style="182" customWidth="1"/>
    <col min="15881" max="16128" width="9" style="182"/>
    <col min="16129" max="16129" width="3.25" style="182" customWidth="1"/>
    <col min="16130" max="16130" width="30.625" style="182" customWidth="1"/>
    <col min="16131" max="16131" width="15.625" style="182" customWidth="1"/>
    <col min="16132" max="16132" width="50.625" style="182" customWidth="1"/>
    <col min="16133" max="16134" width="9.75" style="182" customWidth="1"/>
    <col min="16135" max="16135" width="10.125" style="182" customWidth="1"/>
    <col min="16136" max="16136" width="11.75" style="182" customWidth="1"/>
    <col min="16137" max="16384" width="9" style="182"/>
  </cols>
  <sheetData>
    <row r="1" spans="1:4" ht="22.5" customHeight="1"/>
    <row r="2" spans="1:4" ht="22.5" customHeight="1">
      <c r="B2" s="185"/>
      <c r="C2" s="185"/>
      <c r="D2" s="185"/>
    </row>
    <row r="3" spans="1:4" ht="18.75">
      <c r="A3" s="185"/>
      <c r="B3" s="180" t="s">
        <v>374</v>
      </c>
      <c r="C3" s="187"/>
      <c r="D3" s="185"/>
    </row>
    <row r="4" spans="1:4" ht="22.5" customHeight="1">
      <c r="A4" s="185"/>
      <c r="B4" s="180"/>
      <c r="C4" s="187"/>
      <c r="D4" s="185"/>
    </row>
    <row r="5" spans="1:4" ht="22.5" customHeight="1">
      <c r="B5" s="181" t="s">
        <v>375</v>
      </c>
      <c r="C5" s="185"/>
      <c r="D5" s="1"/>
    </row>
    <row r="6" spans="1:4" ht="22.5" customHeight="1">
      <c r="B6" s="181" t="s">
        <v>376</v>
      </c>
      <c r="C6" s="185"/>
      <c r="D6" s="171"/>
    </row>
    <row r="7" spans="1:4" ht="22.5" customHeight="1">
      <c r="B7" s="181"/>
      <c r="C7" s="185"/>
      <c r="D7" s="171"/>
    </row>
    <row r="8" spans="1:4" ht="22.5" customHeight="1">
      <c r="B8" s="206"/>
      <c r="C8" s="183"/>
      <c r="D8" s="207"/>
    </row>
    <row r="9" spans="1:4" ht="22.5" customHeight="1">
      <c r="B9" s="208"/>
      <c r="C9" s="185"/>
      <c r="D9" s="209"/>
    </row>
    <row r="10" spans="1:4" ht="22.5" customHeight="1">
      <c r="B10" s="208"/>
      <c r="C10" s="185"/>
      <c r="D10" s="209"/>
    </row>
    <row r="11" spans="1:4" ht="22.5" customHeight="1">
      <c r="B11" s="208"/>
      <c r="C11" s="185"/>
      <c r="D11" s="209"/>
    </row>
    <row r="12" spans="1:4" ht="22.5" customHeight="1">
      <c r="B12" s="208"/>
      <c r="C12" s="185"/>
      <c r="D12" s="209"/>
    </row>
    <row r="13" spans="1:4" ht="22.5" customHeight="1">
      <c r="B13" s="208"/>
      <c r="C13" s="185"/>
      <c r="D13" s="209"/>
    </row>
    <row r="14" spans="1:4" ht="22.5" customHeight="1">
      <c r="B14" s="208"/>
      <c r="C14" s="185"/>
      <c r="D14" s="209"/>
    </row>
    <row r="15" spans="1:4" ht="22.5" customHeight="1">
      <c r="B15" s="208"/>
      <c r="C15" s="185"/>
      <c r="D15" s="209"/>
    </row>
    <row r="16" spans="1:4" ht="22.5" customHeight="1">
      <c r="B16" s="208"/>
      <c r="C16" s="185"/>
      <c r="D16" s="209"/>
    </row>
    <row r="17" spans="2:4" ht="22.5" customHeight="1">
      <c r="B17" s="208"/>
      <c r="C17" s="185"/>
      <c r="D17" s="209"/>
    </row>
    <row r="18" spans="2:4" ht="22.5" customHeight="1">
      <c r="B18" s="208"/>
      <c r="C18" s="185"/>
      <c r="D18" s="209"/>
    </row>
    <row r="19" spans="2:4" ht="22.5" customHeight="1">
      <c r="B19" s="208"/>
      <c r="C19" s="185"/>
      <c r="D19" s="209"/>
    </row>
    <row r="20" spans="2:4" ht="22.5" customHeight="1">
      <c r="B20" s="208"/>
      <c r="C20" s="185"/>
      <c r="D20" s="209"/>
    </row>
    <row r="21" spans="2:4" ht="22.5" customHeight="1">
      <c r="B21" s="208"/>
      <c r="C21" s="185"/>
      <c r="D21" s="209"/>
    </row>
    <row r="22" spans="2:4" ht="22.5" customHeight="1">
      <c r="B22" s="208"/>
      <c r="C22" s="185"/>
      <c r="D22" s="209"/>
    </row>
    <row r="23" spans="2:4" ht="22.5" customHeight="1">
      <c r="B23" s="208"/>
      <c r="C23" s="185"/>
      <c r="D23" s="209"/>
    </row>
    <row r="24" spans="2:4" ht="22.5" customHeight="1">
      <c r="B24" s="208"/>
      <c r="C24" s="185"/>
      <c r="D24" s="209"/>
    </row>
    <row r="25" spans="2:4" ht="22.5" customHeight="1">
      <c r="B25" s="208"/>
      <c r="C25" s="185"/>
      <c r="D25" s="209"/>
    </row>
    <row r="26" spans="2:4" ht="22.5" customHeight="1">
      <c r="B26" s="208"/>
      <c r="C26" s="185"/>
      <c r="D26" s="209"/>
    </row>
    <row r="27" spans="2:4" ht="22.5" customHeight="1">
      <c r="B27" s="208"/>
      <c r="C27" s="185"/>
      <c r="D27" s="209"/>
    </row>
    <row r="28" spans="2:4" ht="22.5" customHeight="1">
      <c r="B28" s="208"/>
      <c r="C28" s="185"/>
      <c r="D28" s="209"/>
    </row>
    <row r="29" spans="2:4" ht="22.5" customHeight="1">
      <c r="B29" s="208"/>
      <c r="C29" s="185"/>
      <c r="D29" s="209"/>
    </row>
    <row r="30" spans="2:4" ht="22.5" customHeight="1">
      <c r="B30" s="208"/>
      <c r="C30" s="185"/>
      <c r="D30" s="209"/>
    </row>
    <row r="31" spans="2:4" ht="22.5" customHeight="1">
      <c r="B31" s="208"/>
      <c r="C31" s="185"/>
      <c r="D31" s="209"/>
    </row>
    <row r="32" spans="2:4" ht="22.5" customHeight="1">
      <c r="B32" s="208"/>
      <c r="C32" s="185"/>
      <c r="D32" s="209"/>
    </row>
    <row r="33" spans="1:7" ht="22.5" customHeight="1">
      <c r="B33" s="208"/>
      <c r="C33" s="185"/>
      <c r="D33" s="209"/>
    </row>
    <row r="34" spans="1:7" ht="22.5" customHeight="1">
      <c r="B34" s="208"/>
      <c r="C34" s="185"/>
      <c r="D34" s="209"/>
    </row>
    <row r="35" spans="1:7" ht="22.5" customHeight="1">
      <c r="B35" s="208"/>
      <c r="C35" s="185"/>
      <c r="D35" s="209"/>
    </row>
    <row r="36" spans="1:7" ht="22.5" customHeight="1">
      <c r="B36" s="208"/>
      <c r="C36" s="185"/>
      <c r="D36" s="209"/>
    </row>
    <row r="37" spans="1:7" ht="22.5" customHeight="1">
      <c r="B37" s="208"/>
      <c r="C37" s="185"/>
      <c r="D37" s="209"/>
    </row>
    <row r="38" spans="1:7" customFormat="1" ht="22.5" customHeight="1">
      <c r="A38" s="182"/>
      <c r="B38" s="195"/>
      <c r="C38" s="189"/>
      <c r="D38" s="196"/>
      <c r="E38" s="182"/>
      <c r="G38" s="182"/>
    </row>
    <row r="39" spans="1:7" customFormat="1" ht="24.75" customHeight="1">
      <c r="A39" s="1743" t="s">
        <v>420</v>
      </c>
      <c r="B39" s="1743"/>
      <c r="C39" s="1743"/>
      <c r="D39" s="1743"/>
      <c r="E39" s="182"/>
      <c r="G39" s="182"/>
    </row>
    <row r="40" spans="1:7" customFormat="1" ht="22.5" customHeight="1">
      <c r="A40" s="182"/>
      <c r="B40" s="182"/>
      <c r="C40" s="182"/>
      <c r="D40" s="17" t="str">
        <f>様式7!$F$4</f>
        <v>○○○○○○○○○○○ESCO事業</v>
      </c>
      <c r="E40" s="182"/>
      <c r="G40" s="182"/>
    </row>
    <row r="41" spans="1:7" customFormat="1" ht="23.25" customHeight="1">
      <c r="A41" s="182"/>
      <c r="B41" s="182"/>
      <c r="C41" s="182"/>
      <c r="D41" s="182"/>
      <c r="E41" s="182"/>
      <c r="G41" s="182"/>
    </row>
    <row r="42" spans="1:7" customFormat="1" ht="25.5" customHeight="1">
      <c r="A42" s="175"/>
      <c r="B42" s="14"/>
      <c r="C42" s="369"/>
      <c r="D42" s="369"/>
      <c r="E42" s="182"/>
      <c r="G42" s="182"/>
    </row>
    <row r="44" spans="1:7">
      <c r="D44" s="211"/>
    </row>
  </sheetData>
  <mergeCells count="1">
    <mergeCell ref="A39:D39"/>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G67"/>
  <sheetViews>
    <sheetView view="pageBreakPreview" topLeftCell="A22" zoomScale="70" zoomScaleNormal="85" zoomScaleSheetLayoutView="70" workbookViewId="0">
      <selection activeCell="J20" sqref="J20:N20"/>
    </sheetView>
  </sheetViews>
  <sheetFormatPr defaultRowHeight="13.5"/>
  <cols>
    <col min="1" max="1" width="3.125" style="84" customWidth="1"/>
    <col min="2" max="2" width="4.125" style="84" customWidth="1"/>
    <col min="3" max="3" width="61.625" style="84" bestFit="1" customWidth="1"/>
    <col min="4" max="4" width="9.125" style="466" customWidth="1"/>
    <col min="5" max="5" width="24.625" style="84" customWidth="1"/>
    <col min="6" max="6" width="17.5" style="463" bestFit="1" customWidth="1"/>
    <col min="7" max="7" width="20" style="266" customWidth="1"/>
    <col min="8" max="258" width="9" style="84"/>
    <col min="259" max="259" width="3.125" style="84" customWidth="1"/>
    <col min="260" max="260" width="4.125" style="84" customWidth="1"/>
    <col min="261" max="261" width="61.625" style="84" bestFit="1" customWidth="1"/>
    <col min="262" max="262" width="26.25" style="84" customWidth="1"/>
    <col min="263" max="263" width="20" style="84" customWidth="1"/>
    <col min="264" max="514" width="9" style="84"/>
    <col min="515" max="515" width="3.125" style="84" customWidth="1"/>
    <col min="516" max="516" width="4.125" style="84" customWidth="1"/>
    <col min="517" max="517" width="61.625" style="84" bestFit="1" customWidth="1"/>
    <col min="518" max="518" width="26.25" style="84" customWidth="1"/>
    <col min="519" max="519" width="20" style="84" customWidth="1"/>
    <col min="520" max="770" width="9" style="84"/>
    <col min="771" max="771" width="3.125" style="84" customWidth="1"/>
    <col min="772" max="772" width="4.125" style="84" customWidth="1"/>
    <col min="773" max="773" width="61.625" style="84" bestFit="1" customWidth="1"/>
    <col min="774" max="774" width="26.25" style="84" customWidth="1"/>
    <col min="775" max="775" width="20" style="84" customWidth="1"/>
    <col min="776" max="1026" width="9" style="84"/>
    <col min="1027" max="1027" width="3.125" style="84" customWidth="1"/>
    <col min="1028" max="1028" width="4.125" style="84" customWidth="1"/>
    <col min="1029" max="1029" width="61.625" style="84" bestFit="1" customWidth="1"/>
    <col min="1030" max="1030" width="26.25" style="84" customWidth="1"/>
    <col min="1031" max="1031" width="20" style="84" customWidth="1"/>
    <col min="1032" max="1282" width="9" style="84"/>
    <col min="1283" max="1283" width="3.125" style="84" customWidth="1"/>
    <col min="1284" max="1284" width="4.125" style="84" customWidth="1"/>
    <col min="1285" max="1285" width="61.625" style="84" bestFit="1" customWidth="1"/>
    <col min="1286" max="1286" width="26.25" style="84" customWidth="1"/>
    <col min="1287" max="1287" width="20" style="84" customWidth="1"/>
    <col min="1288" max="1538" width="9" style="84"/>
    <col min="1539" max="1539" width="3.125" style="84" customWidth="1"/>
    <col min="1540" max="1540" width="4.125" style="84" customWidth="1"/>
    <col min="1541" max="1541" width="61.625" style="84" bestFit="1" customWidth="1"/>
    <col min="1542" max="1542" width="26.25" style="84" customWidth="1"/>
    <col min="1543" max="1543" width="20" style="84" customWidth="1"/>
    <col min="1544" max="1794" width="9" style="84"/>
    <col min="1795" max="1795" width="3.125" style="84" customWidth="1"/>
    <col min="1796" max="1796" width="4.125" style="84" customWidth="1"/>
    <col min="1797" max="1797" width="61.625" style="84" bestFit="1" customWidth="1"/>
    <col min="1798" max="1798" width="26.25" style="84" customWidth="1"/>
    <col min="1799" max="1799" width="20" style="84" customWidth="1"/>
    <col min="1800" max="2050" width="9" style="84"/>
    <col min="2051" max="2051" width="3.125" style="84" customWidth="1"/>
    <col min="2052" max="2052" width="4.125" style="84" customWidth="1"/>
    <col min="2053" max="2053" width="61.625" style="84" bestFit="1" customWidth="1"/>
    <col min="2054" max="2054" width="26.25" style="84" customWidth="1"/>
    <col min="2055" max="2055" width="20" style="84" customWidth="1"/>
    <col min="2056" max="2306" width="9" style="84"/>
    <col min="2307" max="2307" width="3.125" style="84" customWidth="1"/>
    <col min="2308" max="2308" width="4.125" style="84" customWidth="1"/>
    <col min="2309" max="2309" width="61.625" style="84" bestFit="1" customWidth="1"/>
    <col min="2310" max="2310" width="26.25" style="84" customWidth="1"/>
    <col min="2311" max="2311" width="20" style="84" customWidth="1"/>
    <col min="2312" max="2562" width="9" style="84"/>
    <col min="2563" max="2563" width="3.125" style="84" customWidth="1"/>
    <col min="2564" max="2564" width="4.125" style="84" customWidth="1"/>
    <col min="2565" max="2565" width="61.625" style="84" bestFit="1" customWidth="1"/>
    <col min="2566" max="2566" width="26.25" style="84" customWidth="1"/>
    <col min="2567" max="2567" width="20" style="84" customWidth="1"/>
    <col min="2568" max="2818" width="9" style="84"/>
    <col min="2819" max="2819" width="3.125" style="84" customWidth="1"/>
    <col min="2820" max="2820" width="4.125" style="84" customWidth="1"/>
    <col min="2821" max="2821" width="61.625" style="84" bestFit="1" customWidth="1"/>
    <col min="2822" max="2822" width="26.25" style="84" customWidth="1"/>
    <col min="2823" max="2823" width="20" style="84" customWidth="1"/>
    <col min="2824" max="3074" width="9" style="84"/>
    <col min="3075" max="3075" width="3.125" style="84" customWidth="1"/>
    <col min="3076" max="3076" width="4.125" style="84" customWidth="1"/>
    <col min="3077" max="3077" width="61.625" style="84" bestFit="1" customWidth="1"/>
    <col min="3078" max="3078" width="26.25" style="84" customWidth="1"/>
    <col min="3079" max="3079" width="20" style="84" customWidth="1"/>
    <col min="3080" max="3330" width="9" style="84"/>
    <col min="3331" max="3331" width="3.125" style="84" customWidth="1"/>
    <col min="3332" max="3332" width="4.125" style="84" customWidth="1"/>
    <col min="3333" max="3333" width="61.625" style="84" bestFit="1" customWidth="1"/>
    <col min="3334" max="3334" width="26.25" style="84" customWidth="1"/>
    <col min="3335" max="3335" width="20" style="84" customWidth="1"/>
    <col min="3336" max="3586" width="9" style="84"/>
    <col min="3587" max="3587" width="3.125" style="84" customWidth="1"/>
    <col min="3588" max="3588" width="4.125" style="84" customWidth="1"/>
    <col min="3589" max="3589" width="61.625" style="84" bestFit="1" customWidth="1"/>
    <col min="3590" max="3590" width="26.25" style="84" customWidth="1"/>
    <col min="3591" max="3591" width="20" style="84" customWidth="1"/>
    <col min="3592" max="3842" width="9" style="84"/>
    <col min="3843" max="3843" width="3.125" style="84" customWidth="1"/>
    <col min="3844" max="3844" width="4.125" style="84" customWidth="1"/>
    <col min="3845" max="3845" width="61.625" style="84" bestFit="1" customWidth="1"/>
    <col min="3846" max="3846" width="26.25" style="84" customWidth="1"/>
    <col min="3847" max="3847" width="20" style="84" customWidth="1"/>
    <col min="3848" max="4098" width="9" style="84"/>
    <col min="4099" max="4099" width="3.125" style="84" customWidth="1"/>
    <col min="4100" max="4100" width="4.125" style="84" customWidth="1"/>
    <col min="4101" max="4101" width="61.625" style="84" bestFit="1" customWidth="1"/>
    <col min="4102" max="4102" width="26.25" style="84" customWidth="1"/>
    <col min="4103" max="4103" width="20" style="84" customWidth="1"/>
    <col min="4104" max="4354" width="9" style="84"/>
    <col min="4355" max="4355" width="3.125" style="84" customWidth="1"/>
    <col min="4356" max="4356" width="4.125" style="84" customWidth="1"/>
    <col min="4357" max="4357" width="61.625" style="84" bestFit="1" customWidth="1"/>
    <col min="4358" max="4358" width="26.25" style="84" customWidth="1"/>
    <col min="4359" max="4359" width="20" style="84" customWidth="1"/>
    <col min="4360" max="4610" width="9" style="84"/>
    <col min="4611" max="4611" width="3.125" style="84" customWidth="1"/>
    <col min="4612" max="4612" width="4.125" style="84" customWidth="1"/>
    <col min="4613" max="4613" width="61.625" style="84" bestFit="1" customWidth="1"/>
    <col min="4614" max="4614" width="26.25" style="84" customWidth="1"/>
    <col min="4615" max="4615" width="20" style="84" customWidth="1"/>
    <col min="4616" max="4866" width="9" style="84"/>
    <col min="4867" max="4867" width="3.125" style="84" customWidth="1"/>
    <col min="4868" max="4868" width="4.125" style="84" customWidth="1"/>
    <col min="4869" max="4869" width="61.625" style="84" bestFit="1" customWidth="1"/>
    <col min="4870" max="4870" width="26.25" style="84" customWidth="1"/>
    <col min="4871" max="4871" width="20" style="84" customWidth="1"/>
    <col min="4872" max="5122" width="9" style="84"/>
    <col min="5123" max="5123" width="3.125" style="84" customWidth="1"/>
    <col min="5124" max="5124" width="4.125" style="84" customWidth="1"/>
    <col min="5125" max="5125" width="61.625" style="84" bestFit="1" customWidth="1"/>
    <col min="5126" max="5126" width="26.25" style="84" customWidth="1"/>
    <col min="5127" max="5127" width="20" style="84" customWidth="1"/>
    <col min="5128" max="5378" width="9" style="84"/>
    <col min="5379" max="5379" width="3.125" style="84" customWidth="1"/>
    <col min="5380" max="5380" width="4.125" style="84" customWidth="1"/>
    <col min="5381" max="5381" width="61.625" style="84" bestFit="1" customWidth="1"/>
    <col min="5382" max="5382" width="26.25" style="84" customWidth="1"/>
    <col min="5383" max="5383" width="20" style="84" customWidth="1"/>
    <col min="5384" max="5634" width="9" style="84"/>
    <col min="5635" max="5635" width="3.125" style="84" customWidth="1"/>
    <col min="5636" max="5636" width="4.125" style="84" customWidth="1"/>
    <col min="5637" max="5637" width="61.625" style="84" bestFit="1" customWidth="1"/>
    <col min="5638" max="5638" width="26.25" style="84" customWidth="1"/>
    <col min="5639" max="5639" width="20" style="84" customWidth="1"/>
    <col min="5640" max="5890" width="9" style="84"/>
    <col min="5891" max="5891" width="3.125" style="84" customWidth="1"/>
    <col min="5892" max="5892" width="4.125" style="84" customWidth="1"/>
    <col min="5893" max="5893" width="61.625" style="84" bestFit="1" customWidth="1"/>
    <col min="5894" max="5894" width="26.25" style="84" customWidth="1"/>
    <col min="5895" max="5895" width="20" style="84" customWidth="1"/>
    <col min="5896" max="6146" width="9" style="84"/>
    <col min="6147" max="6147" width="3.125" style="84" customWidth="1"/>
    <col min="6148" max="6148" width="4.125" style="84" customWidth="1"/>
    <col min="6149" max="6149" width="61.625" style="84" bestFit="1" customWidth="1"/>
    <col min="6150" max="6150" width="26.25" style="84" customWidth="1"/>
    <col min="6151" max="6151" width="20" style="84" customWidth="1"/>
    <col min="6152" max="6402" width="9" style="84"/>
    <col min="6403" max="6403" width="3.125" style="84" customWidth="1"/>
    <col min="6404" max="6404" width="4.125" style="84" customWidth="1"/>
    <col min="6405" max="6405" width="61.625" style="84" bestFit="1" customWidth="1"/>
    <col min="6406" max="6406" width="26.25" style="84" customWidth="1"/>
    <col min="6407" max="6407" width="20" style="84" customWidth="1"/>
    <col min="6408" max="6658" width="9" style="84"/>
    <col min="6659" max="6659" width="3.125" style="84" customWidth="1"/>
    <col min="6660" max="6660" width="4.125" style="84" customWidth="1"/>
    <col min="6661" max="6661" width="61.625" style="84" bestFit="1" customWidth="1"/>
    <col min="6662" max="6662" width="26.25" style="84" customWidth="1"/>
    <col min="6663" max="6663" width="20" style="84" customWidth="1"/>
    <col min="6664" max="6914" width="9" style="84"/>
    <col min="6915" max="6915" width="3.125" style="84" customWidth="1"/>
    <col min="6916" max="6916" width="4.125" style="84" customWidth="1"/>
    <col min="6917" max="6917" width="61.625" style="84" bestFit="1" customWidth="1"/>
    <col min="6918" max="6918" width="26.25" style="84" customWidth="1"/>
    <col min="6919" max="6919" width="20" style="84" customWidth="1"/>
    <col min="6920" max="7170" width="9" style="84"/>
    <col min="7171" max="7171" width="3.125" style="84" customWidth="1"/>
    <col min="7172" max="7172" width="4.125" style="84" customWidth="1"/>
    <col min="7173" max="7173" width="61.625" style="84" bestFit="1" customWidth="1"/>
    <col min="7174" max="7174" width="26.25" style="84" customWidth="1"/>
    <col min="7175" max="7175" width="20" style="84" customWidth="1"/>
    <col min="7176" max="7426" width="9" style="84"/>
    <col min="7427" max="7427" width="3.125" style="84" customWidth="1"/>
    <col min="7428" max="7428" width="4.125" style="84" customWidth="1"/>
    <col min="7429" max="7429" width="61.625" style="84" bestFit="1" customWidth="1"/>
    <col min="7430" max="7430" width="26.25" style="84" customWidth="1"/>
    <col min="7431" max="7431" width="20" style="84" customWidth="1"/>
    <col min="7432" max="7682" width="9" style="84"/>
    <col min="7683" max="7683" width="3.125" style="84" customWidth="1"/>
    <col min="7684" max="7684" width="4.125" style="84" customWidth="1"/>
    <col min="7685" max="7685" width="61.625" style="84" bestFit="1" customWidth="1"/>
    <col min="7686" max="7686" width="26.25" style="84" customWidth="1"/>
    <col min="7687" max="7687" width="20" style="84" customWidth="1"/>
    <col min="7688" max="7938" width="9" style="84"/>
    <col min="7939" max="7939" width="3.125" style="84" customWidth="1"/>
    <col min="7940" max="7940" width="4.125" style="84" customWidth="1"/>
    <col min="7941" max="7941" width="61.625" style="84" bestFit="1" customWidth="1"/>
    <col min="7942" max="7942" width="26.25" style="84" customWidth="1"/>
    <col min="7943" max="7943" width="20" style="84" customWidth="1"/>
    <col min="7944" max="8194" width="9" style="84"/>
    <col min="8195" max="8195" width="3.125" style="84" customWidth="1"/>
    <col min="8196" max="8196" width="4.125" style="84" customWidth="1"/>
    <col min="8197" max="8197" width="61.625" style="84" bestFit="1" customWidth="1"/>
    <col min="8198" max="8198" width="26.25" style="84" customWidth="1"/>
    <col min="8199" max="8199" width="20" style="84" customWidth="1"/>
    <col min="8200" max="8450" width="9" style="84"/>
    <col min="8451" max="8451" width="3.125" style="84" customWidth="1"/>
    <col min="8452" max="8452" width="4.125" style="84" customWidth="1"/>
    <col min="8453" max="8453" width="61.625" style="84" bestFit="1" customWidth="1"/>
    <col min="8454" max="8454" width="26.25" style="84" customWidth="1"/>
    <col min="8455" max="8455" width="20" style="84" customWidth="1"/>
    <col min="8456" max="8706" width="9" style="84"/>
    <col min="8707" max="8707" width="3.125" style="84" customWidth="1"/>
    <col min="8708" max="8708" width="4.125" style="84" customWidth="1"/>
    <col min="8709" max="8709" width="61.625" style="84" bestFit="1" customWidth="1"/>
    <col min="8710" max="8710" width="26.25" style="84" customWidth="1"/>
    <col min="8711" max="8711" width="20" style="84" customWidth="1"/>
    <col min="8712" max="8962" width="9" style="84"/>
    <col min="8963" max="8963" width="3.125" style="84" customWidth="1"/>
    <col min="8964" max="8964" width="4.125" style="84" customWidth="1"/>
    <col min="8965" max="8965" width="61.625" style="84" bestFit="1" customWidth="1"/>
    <col min="8966" max="8966" width="26.25" style="84" customWidth="1"/>
    <col min="8967" max="8967" width="20" style="84" customWidth="1"/>
    <col min="8968" max="9218" width="9" style="84"/>
    <col min="9219" max="9219" width="3.125" style="84" customWidth="1"/>
    <col min="9220" max="9220" width="4.125" style="84" customWidth="1"/>
    <col min="9221" max="9221" width="61.625" style="84" bestFit="1" customWidth="1"/>
    <col min="9222" max="9222" width="26.25" style="84" customWidth="1"/>
    <col min="9223" max="9223" width="20" style="84" customWidth="1"/>
    <col min="9224" max="9474" width="9" style="84"/>
    <col min="9475" max="9475" width="3.125" style="84" customWidth="1"/>
    <col min="9476" max="9476" width="4.125" style="84" customWidth="1"/>
    <col min="9477" max="9477" width="61.625" style="84" bestFit="1" customWidth="1"/>
    <col min="9478" max="9478" width="26.25" style="84" customWidth="1"/>
    <col min="9479" max="9479" width="20" style="84" customWidth="1"/>
    <col min="9480" max="9730" width="9" style="84"/>
    <col min="9731" max="9731" width="3.125" style="84" customWidth="1"/>
    <col min="9732" max="9732" width="4.125" style="84" customWidth="1"/>
    <col min="9733" max="9733" width="61.625" style="84" bestFit="1" customWidth="1"/>
    <col min="9734" max="9734" width="26.25" style="84" customWidth="1"/>
    <col min="9735" max="9735" width="20" style="84" customWidth="1"/>
    <col min="9736" max="9986" width="9" style="84"/>
    <col min="9987" max="9987" width="3.125" style="84" customWidth="1"/>
    <col min="9988" max="9988" width="4.125" style="84" customWidth="1"/>
    <col min="9989" max="9989" width="61.625" style="84" bestFit="1" customWidth="1"/>
    <col min="9990" max="9990" width="26.25" style="84" customWidth="1"/>
    <col min="9991" max="9991" width="20" style="84" customWidth="1"/>
    <col min="9992" max="10242" width="9" style="84"/>
    <col min="10243" max="10243" width="3.125" style="84" customWidth="1"/>
    <col min="10244" max="10244" width="4.125" style="84" customWidth="1"/>
    <col min="10245" max="10245" width="61.625" style="84" bestFit="1" customWidth="1"/>
    <col min="10246" max="10246" width="26.25" style="84" customWidth="1"/>
    <col min="10247" max="10247" width="20" style="84" customWidth="1"/>
    <col min="10248" max="10498" width="9" style="84"/>
    <col min="10499" max="10499" width="3.125" style="84" customWidth="1"/>
    <col min="10500" max="10500" width="4.125" style="84" customWidth="1"/>
    <col min="10501" max="10501" width="61.625" style="84" bestFit="1" customWidth="1"/>
    <col min="10502" max="10502" width="26.25" style="84" customWidth="1"/>
    <col min="10503" max="10503" width="20" style="84" customWidth="1"/>
    <col min="10504" max="10754" width="9" style="84"/>
    <col min="10755" max="10755" width="3.125" style="84" customWidth="1"/>
    <col min="10756" max="10756" width="4.125" style="84" customWidth="1"/>
    <col min="10757" max="10757" width="61.625" style="84" bestFit="1" customWidth="1"/>
    <col min="10758" max="10758" width="26.25" style="84" customWidth="1"/>
    <col min="10759" max="10759" width="20" style="84" customWidth="1"/>
    <col min="10760" max="11010" width="9" style="84"/>
    <col min="11011" max="11011" width="3.125" style="84" customWidth="1"/>
    <col min="11012" max="11012" width="4.125" style="84" customWidth="1"/>
    <col min="11013" max="11013" width="61.625" style="84" bestFit="1" customWidth="1"/>
    <col min="11014" max="11014" width="26.25" style="84" customWidth="1"/>
    <col min="11015" max="11015" width="20" style="84" customWidth="1"/>
    <col min="11016" max="11266" width="9" style="84"/>
    <col min="11267" max="11267" width="3.125" style="84" customWidth="1"/>
    <col min="11268" max="11268" width="4.125" style="84" customWidth="1"/>
    <col min="11269" max="11269" width="61.625" style="84" bestFit="1" customWidth="1"/>
    <col min="11270" max="11270" width="26.25" style="84" customWidth="1"/>
    <col min="11271" max="11271" width="20" style="84" customWidth="1"/>
    <col min="11272" max="11522" width="9" style="84"/>
    <col min="11523" max="11523" width="3.125" style="84" customWidth="1"/>
    <col min="11524" max="11524" width="4.125" style="84" customWidth="1"/>
    <col min="11525" max="11525" width="61.625" style="84" bestFit="1" customWidth="1"/>
    <col min="11526" max="11526" width="26.25" style="84" customWidth="1"/>
    <col min="11527" max="11527" width="20" style="84" customWidth="1"/>
    <col min="11528" max="11778" width="9" style="84"/>
    <col min="11779" max="11779" width="3.125" style="84" customWidth="1"/>
    <col min="11780" max="11780" width="4.125" style="84" customWidth="1"/>
    <col min="11781" max="11781" width="61.625" style="84" bestFit="1" customWidth="1"/>
    <col min="11782" max="11782" width="26.25" style="84" customWidth="1"/>
    <col min="11783" max="11783" width="20" style="84" customWidth="1"/>
    <col min="11784" max="12034" width="9" style="84"/>
    <col min="12035" max="12035" width="3.125" style="84" customWidth="1"/>
    <col min="12036" max="12036" width="4.125" style="84" customWidth="1"/>
    <col min="12037" max="12037" width="61.625" style="84" bestFit="1" customWidth="1"/>
    <col min="12038" max="12038" width="26.25" style="84" customWidth="1"/>
    <col min="12039" max="12039" width="20" style="84" customWidth="1"/>
    <col min="12040" max="12290" width="9" style="84"/>
    <col min="12291" max="12291" width="3.125" style="84" customWidth="1"/>
    <col min="12292" max="12292" width="4.125" style="84" customWidth="1"/>
    <col min="12293" max="12293" width="61.625" style="84" bestFit="1" customWidth="1"/>
    <col min="12294" max="12294" width="26.25" style="84" customWidth="1"/>
    <col min="12295" max="12295" width="20" style="84" customWidth="1"/>
    <col min="12296" max="12546" width="9" style="84"/>
    <col min="12547" max="12547" width="3.125" style="84" customWidth="1"/>
    <col min="12548" max="12548" width="4.125" style="84" customWidth="1"/>
    <col min="12549" max="12549" width="61.625" style="84" bestFit="1" customWidth="1"/>
    <col min="12550" max="12550" width="26.25" style="84" customWidth="1"/>
    <col min="12551" max="12551" width="20" style="84" customWidth="1"/>
    <col min="12552" max="12802" width="9" style="84"/>
    <col min="12803" max="12803" width="3.125" style="84" customWidth="1"/>
    <col min="12804" max="12804" width="4.125" style="84" customWidth="1"/>
    <col min="12805" max="12805" width="61.625" style="84" bestFit="1" customWidth="1"/>
    <col min="12806" max="12806" width="26.25" style="84" customWidth="1"/>
    <col min="12807" max="12807" width="20" style="84" customWidth="1"/>
    <col min="12808" max="13058" width="9" style="84"/>
    <col min="13059" max="13059" width="3.125" style="84" customWidth="1"/>
    <col min="13060" max="13060" width="4.125" style="84" customWidth="1"/>
    <col min="13061" max="13061" width="61.625" style="84" bestFit="1" customWidth="1"/>
    <col min="13062" max="13062" width="26.25" style="84" customWidth="1"/>
    <col min="13063" max="13063" width="20" style="84" customWidth="1"/>
    <col min="13064" max="13314" width="9" style="84"/>
    <col min="13315" max="13315" width="3.125" style="84" customWidth="1"/>
    <col min="13316" max="13316" width="4.125" style="84" customWidth="1"/>
    <col min="13317" max="13317" width="61.625" style="84" bestFit="1" customWidth="1"/>
    <col min="13318" max="13318" width="26.25" style="84" customWidth="1"/>
    <col min="13319" max="13319" width="20" style="84" customWidth="1"/>
    <col min="13320" max="13570" width="9" style="84"/>
    <col min="13571" max="13571" width="3.125" style="84" customWidth="1"/>
    <col min="13572" max="13572" width="4.125" style="84" customWidth="1"/>
    <col min="13573" max="13573" width="61.625" style="84" bestFit="1" customWidth="1"/>
    <col min="13574" max="13574" width="26.25" style="84" customWidth="1"/>
    <col min="13575" max="13575" width="20" style="84" customWidth="1"/>
    <col min="13576" max="13826" width="9" style="84"/>
    <col min="13827" max="13827" width="3.125" style="84" customWidth="1"/>
    <col min="13828" max="13828" width="4.125" style="84" customWidth="1"/>
    <col min="13829" max="13829" width="61.625" style="84" bestFit="1" customWidth="1"/>
    <col min="13830" max="13830" width="26.25" style="84" customWidth="1"/>
    <col min="13831" max="13831" width="20" style="84" customWidth="1"/>
    <col min="13832" max="14082" width="9" style="84"/>
    <col min="14083" max="14083" width="3.125" style="84" customWidth="1"/>
    <col min="14084" max="14084" width="4.125" style="84" customWidth="1"/>
    <col min="14085" max="14085" width="61.625" style="84" bestFit="1" customWidth="1"/>
    <col min="14086" max="14086" width="26.25" style="84" customWidth="1"/>
    <col min="14087" max="14087" width="20" style="84" customWidth="1"/>
    <col min="14088" max="14338" width="9" style="84"/>
    <col min="14339" max="14339" width="3.125" style="84" customWidth="1"/>
    <col min="14340" max="14340" width="4.125" style="84" customWidth="1"/>
    <col min="14341" max="14341" width="61.625" style="84" bestFit="1" customWidth="1"/>
    <col min="14342" max="14342" width="26.25" style="84" customWidth="1"/>
    <col min="14343" max="14343" width="20" style="84" customWidth="1"/>
    <col min="14344" max="14594" width="9" style="84"/>
    <col min="14595" max="14595" width="3.125" style="84" customWidth="1"/>
    <col min="14596" max="14596" width="4.125" style="84" customWidth="1"/>
    <col min="14597" max="14597" width="61.625" style="84" bestFit="1" customWidth="1"/>
    <col min="14598" max="14598" width="26.25" style="84" customWidth="1"/>
    <col min="14599" max="14599" width="20" style="84" customWidth="1"/>
    <col min="14600" max="14850" width="9" style="84"/>
    <col min="14851" max="14851" width="3.125" style="84" customWidth="1"/>
    <col min="14852" max="14852" width="4.125" style="84" customWidth="1"/>
    <col min="14853" max="14853" width="61.625" style="84" bestFit="1" customWidth="1"/>
    <col min="14854" max="14854" width="26.25" style="84" customWidth="1"/>
    <col min="14855" max="14855" width="20" style="84" customWidth="1"/>
    <col min="14856" max="15106" width="9" style="84"/>
    <col min="15107" max="15107" width="3.125" style="84" customWidth="1"/>
    <col min="15108" max="15108" width="4.125" style="84" customWidth="1"/>
    <col min="15109" max="15109" width="61.625" style="84" bestFit="1" customWidth="1"/>
    <col min="15110" max="15110" width="26.25" style="84" customWidth="1"/>
    <col min="15111" max="15111" width="20" style="84" customWidth="1"/>
    <col min="15112" max="15362" width="9" style="84"/>
    <col min="15363" max="15363" width="3.125" style="84" customWidth="1"/>
    <col min="15364" max="15364" width="4.125" style="84" customWidth="1"/>
    <col min="15365" max="15365" width="61.625" style="84" bestFit="1" customWidth="1"/>
    <col min="15366" max="15366" width="26.25" style="84" customWidth="1"/>
    <col min="15367" max="15367" width="20" style="84" customWidth="1"/>
    <col min="15368" max="15618" width="9" style="84"/>
    <col min="15619" max="15619" width="3.125" style="84" customWidth="1"/>
    <col min="15620" max="15620" width="4.125" style="84" customWidth="1"/>
    <col min="15621" max="15621" width="61.625" style="84" bestFit="1" customWidth="1"/>
    <col min="15622" max="15622" width="26.25" style="84" customWidth="1"/>
    <col min="15623" max="15623" width="20" style="84" customWidth="1"/>
    <col min="15624" max="15874" width="9" style="84"/>
    <col min="15875" max="15875" width="3.125" style="84" customWidth="1"/>
    <col min="15876" max="15876" width="4.125" style="84" customWidth="1"/>
    <col min="15877" max="15877" width="61.625" style="84" bestFit="1" customWidth="1"/>
    <col min="15878" max="15878" width="26.25" style="84" customWidth="1"/>
    <col min="15879" max="15879" width="20" style="84" customWidth="1"/>
    <col min="15880" max="16130" width="9" style="84"/>
    <col min="16131" max="16131" width="3.125" style="84" customWidth="1"/>
    <col min="16132" max="16132" width="4.125" style="84" customWidth="1"/>
    <col min="16133" max="16133" width="61.625" style="84" bestFit="1" customWidth="1"/>
    <col min="16134" max="16134" width="26.25" style="84" customWidth="1"/>
    <col min="16135" max="16135" width="20" style="84" customWidth="1"/>
    <col min="16136" max="16384" width="9" style="84"/>
  </cols>
  <sheetData>
    <row r="1" spans="1:7">
      <c r="A1" s="50"/>
      <c r="B1" s="50"/>
      <c r="C1" s="50"/>
      <c r="D1" s="464"/>
      <c r="E1" s="50"/>
      <c r="F1" s="265"/>
      <c r="G1" s="228"/>
    </row>
    <row r="2" spans="1:7" ht="18.75">
      <c r="A2" s="50"/>
      <c r="B2" s="229" t="s">
        <v>222</v>
      </c>
      <c r="C2" s="50"/>
      <c r="D2" s="464"/>
      <c r="E2" s="50"/>
      <c r="F2" s="265"/>
      <c r="G2" s="228"/>
    </row>
    <row r="3" spans="1:7" ht="14.25" customHeight="1">
      <c r="A3" s="50"/>
      <c r="B3" s="229"/>
      <c r="C3" s="50"/>
      <c r="D3" s="464"/>
      <c r="E3" s="50"/>
      <c r="F3" s="975"/>
      <c r="G3" s="974"/>
    </row>
    <row r="4" spans="1:7">
      <c r="A4" s="50"/>
      <c r="B4" s="50" t="s">
        <v>477</v>
      </c>
      <c r="C4" s="50"/>
      <c r="D4" s="464"/>
      <c r="E4" s="50"/>
      <c r="F4" s="9"/>
      <c r="G4" s="974"/>
    </row>
    <row r="5" spans="1:7" ht="8.25" customHeight="1" thickBot="1">
      <c r="A5" s="50"/>
      <c r="B5" s="50"/>
      <c r="C5" s="50"/>
      <c r="D5" s="464"/>
      <c r="E5" s="50"/>
      <c r="F5" s="265"/>
      <c r="G5" s="228"/>
    </row>
    <row r="6" spans="1:7" s="230" customFormat="1" ht="18" customHeight="1" thickBot="1">
      <c r="B6" s="231"/>
      <c r="C6" s="232" t="s">
        <v>223</v>
      </c>
      <c r="D6" s="1744" t="s">
        <v>224</v>
      </c>
      <c r="E6" s="1745"/>
      <c r="F6" s="1746"/>
      <c r="G6" s="233" t="s">
        <v>225</v>
      </c>
    </row>
    <row r="7" spans="1:7" s="236" customFormat="1" ht="18" customHeight="1" thickTop="1">
      <c r="A7" s="442"/>
      <c r="B7" s="234" t="s">
        <v>456</v>
      </c>
      <c r="C7" s="235" t="s">
        <v>226</v>
      </c>
      <c r="D7" s="1756" t="s">
        <v>457</v>
      </c>
      <c r="E7" s="1757"/>
      <c r="F7" s="1758"/>
      <c r="G7" s="514" t="s">
        <v>227</v>
      </c>
    </row>
    <row r="8" spans="1:7" s="236" customFormat="1" ht="18" customHeight="1">
      <c r="A8" s="442"/>
      <c r="B8" s="237" t="s">
        <v>228</v>
      </c>
      <c r="C8" s="238" t="s">
        <v>229</v>
      </c>
      <c r="D8" s="1762" t="s">
        <v>457</v>
      </c>
      <c r="E8" s="1763"/>
      <c r="F8" s="1764"/>
      <c r="G8" s="239" t="s">
        <v>230</v>
      </c>
    </row>
    <row r="9" spans="1:7" s="236" customFormat="1" ht="18" customHeight="1" thickBot="1">
      <c r="A9" s="442"/>
      <c r="B9" s="240" t="s">
        <v>231</v>
      </c>
      <c r="C9" s="241" t="s">
        <v>232</v>
      </c>
      <c r="D9" s="1759" t="s">
        <v>457</v>
      </c>
      <c r="E9" s="1760"/>
      <c r="F9" s="1761"/>
      <c r="G9" s="242" t="s">
        <v>233</v>
      </c>
    </row>
    <row r="10" spans="1:7" s="236" customFormat="1" ht="18" customHeight="1" thickBot="1">
      <c r="A10" s="442"/>
      <c r="B10" s="243"/>
      <c r="C10" s="243"/>
      <c r="D10" s="465"/>
      <c r="E10" s="243"/>
      <c r="F10" s="462"/>
      <c r="G10" s="244"/>
    </row>
    <row r="11" spans="1:7" s="230" customFormat="1" ht="18" customHeight="1" thickBot="1">
      <c r="B11" s="231"/>
      <c r="C11" s="232" t="s">
        <v>234</v>
      </c>
      <c r="D11" s="1744" t="s">
        <v>224</v>
      </c>
      <c r="E11" s="1745"/>
      <c r="F11" s="1746"/>
      <c r="G11" s="233" t="s">
        <v>225</v>
      </c>
    </row>
    <row r="12" spans="1:7" s="236" customFormat="1" ht="18" customHeight="1" thickTop="1">
      <c r="A12" s="442"/>
      <c r="B12" s="237" t="s">
        <v>456</v>
      </c>
      <c r="C12" s="238" t="s">
        <v>377</v>
      </c>
      <c r="D12" s="471"/>
      <c r="E12" s="965" t="e">
        <f>ROUNDDOWN('様式10-4'!M17,1)</f>
        <v>#DIV/0!</v>
      </c>
      <c r="F12" s="469" t="s">
        <v>488</v>
      </c>
      <c r="G12" s="239" t="s">
        <v>575</v>
      </c>
    </row>
    <row r="13" spans="1:7" s="236" customFormat="1" ht="18" customHeight="1">
      <c r="A13" s="442"/>
      <c r="B13" s="245" t="s">
        <v>458</v>
      </c>
      <c r="C13" s="246" t="s">
        <v>478</v>
      </c>
      <c r="D13" s="460"/>
      <c r="E13" s="966" t="e">
        <f>ROUNDDOWN('様式10-4'!P17,1)</f>
        <v>#DIV/0!</v>
      </c>
      <c r="F13" s="470" t="s">
        <v>488</v>
      </c>
      <c r="G13" s="1779" t="s">
        <v>576</v>
      </c>
    </row>
    <row r="14" spans="1:7" s="236" customFormat="1" ht="18" customHeight="1">
      <c r="A14" s="442"/>
      <c r="B14" s="247"/>
      <c r="C14" s="248" t="s">
        <v>479</v>
      </c>
      <c r="D14" s="472"/>
      <c r="E14" s="967">
        <f>ROUNDDOWN('様式10-4'!N17,0)</f>
        <v>0</v>
      </c>
      <c r="F14" s="468" t="s">
        <v>489</v>
      </c>
      <c r="G14" s="1780"/>
    </row>
    <row r="15" spans="1:7" s="236" customFormat="1" ht="18" customHeight="1">
      <c r="A15" s="442"/>
      <c r="B15" s="245" t="s">
        <v>459</v>
      </c>
      <c r="C15" s="235" t="s">
        <v>235</v>
      </c>
      <c r="D15" s="384"/>
      <c r="E15" s="747">
        <f>ROUNDDOWN(SUM(E16:E20),0)</f>
        <v>0</v>
      </c>
      <c r="F15" s="468" t="s">
        <v>490</v>
      </c>
      <c r="G15" s="514" t="s">
        <v>625</v>
      </c>
    </row>
    <row r="16" spans="1:7" s="236" customFormat="1" ht="35.1" customHeight="1">
      <c r="A16" s="442"/>
      <c r="B16" s="249"/>
      <c r="C16" s="250" t="s">
        <v>237</v>
      </c>
      <c r="D16" s="385" t="s">
        <v>492</v>
      </c>
      <c r="E16" s="968">
        <f>ROUNDDOWN('様式9-7'!D26,0)</f>
        <v>0</v>
      </c>
      <c r="F16" s="474" t="s">
        <v>491</v>
      </c>
      <c r="G16" s="251" t="s">
        <v>236</v>
      </c>
    </row>
    <row r="17" spans="1:7" s="236" customFormat="1" ht="35.1" customHeight="1">
      <c r="A17" s="442"/>
      <c r="B17" s="252"/>
      <c r="C17" s="253" t="s">
        <v>663</v>
      </c>
      <c r="D17" s="386" t="s">
        <v>492</v>
      </c>
      <c r="E17" s="919"/>
      <c r="F17" s="475" t="s">
        <v>491</v>
      </c>
      <c r="G17" s="254" t="s">
        <v>703</v>
      </c>
    </row>
    <row r="18" spans="1:7" s="236" customFormat="1" ht="35.1" customHeight="1">
      <c r="A18" s="442"/>
      <c r="B18" s="252"/>
      <c r="C18" s="255" t="s">
        <v>664</v>
      </c>
      <c r="D18" s="387" t="s">
        <v>492</v>
      </c>
      <c r="E18" s="920"/>
      <c r="F18" s="476" t="s">
        <v>491</v>
      </c>
      <c r="G18" s="256" t="s">
        <v>704</v>
      </c>
    </row>
    <row r="19" spans="1:7" s="236" customFormat="1" ht="35.1" customHeight="1">
      <c r="A19" s="442"/>
      <c r="B19" s="252"/>
      <c r="C19" s="255" t="s">
        <v>660</v>
      </c>
      <c r="D19" s="387" t="s">
        <v>492</v>
      </c>
      <c r="E19" s="920"/>
      <c r="F19" s="476" t="s">
        <v>408</v>
      </c>
      <c r="G19" s="256" t="s">
        <v>705</v>
      </c>
    </row>
    <row r="20" spans="1:7" s="236" customFormat="1" ht="35.1" customHeight="1">
      <c r="A20" s="442"/>
      <c r="B20" s="234"/>
      <c r="C20" s="235" t="s">
        <v>668</v>
      </c>
      <c r="D20" s="384" t="s">
        <v>492</v>
      </c>
      <c r="E20" s="921"/>
      <c r="F20" s="468" t="s">
        <v>491</v>
      </c>
      <c r="G20" s="514" t="s">
        <v>661</v>
      </c>
    </row>
    <row r="21" spans="1:7" s="236" customFormat="1" ht="18" customHeight="1">
      <c r="A21" s="442"/>
      <c r="B21" s="245" t="s">
        <v>460</v>
      </c>
      <c r="C21" s="238" t="s">
        <v>238</v>
      </c>
      <c r="D21" s="459"/>
      <c r="E21" s="922">
        <f>ROUNDDOWN(SUM(E22:E26),0)</f>
        <v>0</v>
      </c>
      <c r="F21" s="469" t="s">
        <v>493</v>
      </c>
      <c r="G21" s="239" t="s">
        <v>625</v>
      </c>
    </row>
    <row r="22" spans="1:7" s="236" customFormat="1" ht="35.1" customHeight="1">
      <c r="A22" s="442"/>
      <c r="B22" s="249"/>
      <c r="C22" s="250" t="s">
        <v>239</v>
      </c>
      <c r="D22" s="385" t="s">
        <v>496</v>
      </c>
      <c r="E22" s="968">
        <f>ROUNDDOWN('様式9-7'!L26,0)</f>
        <v>0</v>
      </c>
      <c r="F22" s="474" t="s">
        <v>494</v>
      </c>
      <c r="G22" s="251" t="s">
        <v>236</v>
      </c>
    </row>
    <row r="23" spans="1:7" s="236" customFormat="1" ht="35.1" customHeight="1">
      <c r="A23" s="442"/>
      <c r="B23" s="252"/>
      <c r="C23" s="253" t="s">
        <v>665</v>
      </c>
      <c r="D23" s="386" t="s">
        <v>498</v>
      </c>
      <c r="E23" s="919"/>
      <c r="F23" s="475" t="s">
        <v>495</v>
      </c>
      <c r="G23" s="254" t="s">
        <v>703</v>
      </c>
    </row>
    <row r="24" spans="1:7" s="236" customFormat="1" ht="35.1" customHeight="1">
      <c r="A24" s="442"/>
      <c r="B24" s="252"/>
      <c r="C24" s="255" t="s">
        <v>666</v>
      </c>
      <c r="D24" s="387" t="s">
        <v>497</v>
      </c>
      <c r="E24" s="920"/>
      <c r="F24" s="476" t="s">
        <v>495</v>
      </c>
      <c r="G24" s="256" t="s">
        <v>704</v>
      </c>
    </row>
    <row r="25" spans="1:7" s="236" customFormat="1" ht="35.1" customHeight="1">
      <c r="A25" s="442"/>
      <c r="B25" s="252"/>
      <c r="C25" s="255" t="s">
        <v>662</v>
      </c>
      <c r="D25" s="387" t="s">
        <v>497</v>
      </c>
      <c r="E25" s="920"/>
      <c r="F25" s="476" t="s">
        <v>409</v>
      </c>
      <c r="G25" s="256" t="s">
        <v>705</v>
      </c>
    </row>
    <row r="26" spans="1:7" s="236" customFormat="1" ht="35.1" customHeight="1">
      <c r="A26" s="442"/>
      <c r="B26" s="234"/>
      <c r="C26" s="235" t="s">
        <v>667</v>
      </c>
      <c r="D26" s="384" t="s">
        <v>498</v>
      </c>
      <c r="E26" s="921"/>
      <c r="F26" s="468" t="s">
        <v>495</v>
      </c>
      <c r="G26" s="514" t="s">
        <v>661</v>
      </c>
    </row>
    <row r="27" spans="1:7" s="236" customFormat="1" ht="18" customHeight="1">
      <c r="A27" s="442"/>
      <c r="B27" s="245" t="s">
        <v>461</v>
      </c>
      <c r="C27" s="246" t="s">
        <v>240</v>
      </c>
      <c r="D27" s="460"/>
      <c r="E27" s="972">
        <f>'様式10-4'!AG10</f>
        <v>0</v>
      </c>
      <c r="F27" s="470" t="s">
        <v>490</v>
      </c>
      <c r="G27" s="239" t="s">
        <v>575</v>
      </c>
    </row>
    <row r="28" spans="1:7" s="236" customFormat="1" ht="18" customHeight="1">
      <c r="A28" s="442"/>
      <c r="B28" s="237" t="s">
        <v>462</v>
      </c>
      <c r="C28" s="238" t="s">
        <v>241</v>
      </c>
      <c r="D28" s="459"/>
      <c r="E28" s="973">
        <f>('様式9-7'!H5-'様式9-7'!D5)+1</f>
        <v>1</v>
      </c>
      <c r="F28" s="469" t="s">
        <v>499</v>
      </c>
      <c r="G28" s="239" t="s">
        <v>236</v>
      </c>
    </row>
    <row r="29" spans="1:7" s="236" customFormat="1" ht="18" customHeight="1">
      <c r="A29" s="442"/>
      <c r="B29" s="245" t="s">
        <v>463</v>
      </c>
      <c r="C29" s="246" t="s">
        <v>242</v>
      </c>
      <c r="D29" s="1788" t="s">
        <v>243</v>
      </c>
      <c r="E29" s="1789"/>
      <c r="F29" s="1790"/>
      <c r="G29" s="513"/>
    </row>
    <row r="30" spans="1:7" s="236" customFormat="1" ht="18" customHeight="1">
      <c r="A30" s="442"/>
      <c r="B30" s="252"/>
      <c r="C30" s="257"/>
      <c r="D30" s="388" t="s">
        <v>500</v>
      </c>
      <c r="E30" s="923"/>
      <c r="F30" s="461" t="s">
        <v>501</v>
      </c>
      <c r="G30" s="515" t="s">
        <v>706</v>
      </c>
    </row>
    <row r="31" spans="1:7" s="236" customFormat="1" ht="18" customHeight="1">
      <c r="A31" s="442"/>
      <c r="B31" s="252"/>
      <c r="C31" s="257"/>
      <c r="D31" s="473" t="s">
        <v>502</v>
      </c>
      <c r="E31" s="924"/>
      <c r="F31" s="461" t="s">
        <v>503</v>
      </c>
      <c r="G31" s="515"/>
    </row>
    <row r="32" spans="1:7" s="236" customFormat="1" ht="18" customHeight="1">
      <c r="A32" s="442"/>
      <c r="B32" s="234"/>
      <c r="C32" s="248" t="s">
        <v>244</v>
      </c>
      <c r="D32" s="1753"/>
      <c r="E32" s="1754"/>
      <c r="F32" s="1755"/>
      <c r="G32" s="258" t="s">
        <v>245</v>
      </c>
    </row>
    <row r="33" spans="1:7" s="236" customFormat="1" ht="18" customHeight="1">
      <c r="A33" s="442"/>
      <c r="B33" s="237" t="s">
        <v>464</v>
      </c>
      <c r="C33" s="238" t="s">
        <v>246</v>
      </c>
      <c r="D33" s="1776" t="s">
        <v>457</v>
      </c>
      <c r="E33" s="1777"/>
      <c r="F33" s="1778"/>
      <c r="G33" s="259" t="s">
        <v>575</v>
      </c>
    </row>
    <row r="34" spans="1:7" s="236" customFormat="1" ht="18" customHeight="1">
      <c r="A34" s="442"/>
      <c r="B34" s="237" t="s">
        <v>465</v>
      </c>
      <c r="C34" s="238" t="s">
        <v>247</v>
      </c>
      <c r="D34" s="459"/>
      <c r="E34" s="971">
        <f>ROUNDDOWN('様式10-2-7'!BT44,0)</f>
        <v>0</v>
      </c>
      <c r="F34" s="469" t="s">
        <v>504</v>
      </c>
      <c r="G34" s="239" t="s">
        <v>87</v>
      </c>
    </row>
    <row r="35" spans="1:7" s="236" customFormat="1" ht="18" customHeight="1">
      <c r="A35" s="442"/>
      <c r="B35" s="237" t="s">
        <v>378</v>
      </c>
      <c r="C35" s="238" t="s">
        <v>708</v>
      </c>
      <c r="D35" s="1776" t="s">
        <v>470</v>
      </c>
      <c r="E35" s="1777"/>
      <c r="F35" s="1778"/>
      <c r="G35" s="260" t="s">
        <v>575</v>
      </c>
    </row>
    <row r="36" spans="1:7" s="236" customFormat="1" ht="18" customHeight="1">
      <c r="A36" s="442"/>
      <c r="B36" s="237" t="s">
        <v>379</v>
      </c>
      <c r="C36" s="238" t="s">
        <v>248</v>
      </c>
      <c r="D36" s="1776" t="s">
        <v>457</v>
      </c>
      <c r="E36" s="1777"/>
      <c r="F36" s="1778"/>
      <c r="G36" s="239" t="s">
        <v>82</v>
      </c>
    </row>
    <row r="37" spans="1:7" s="236" customFormat="1" ht="18" customHeight="1">
      <c r="A37" s="442"/>
      <c r="B37" s="245" t="s">
        <v>671</v>
      </c>
      <c r="C37" s="246" t="s">
        <v>669</v>
      </c>
      <c r="D37" s="1750"/>
      <c r="E37" s="1751"/>
      <c r="F37" s="1752"/>
      <c r="G37" s="1779" t="s">
        <v>702</v>
      </c>
    </row>
    <row r="38" spans="1:7" s="236" customFormat="1" ht="18" customHeight="1">
      <c r="A38" s="442"/>
      <c r="B38" s="252"/>
      <c r="C38" s="255" t="s">
        <v>425</v>
      </c>
      <c r="D38" s="1747" t="s">
        <v>466</v>
      </c>
      <c r="E38" s="1748"/>
      <c r="F38" s="1749"/>
      <c r="G38" s="1787"/>
    </row>
    <row r="39" spans="1:7" s="236" customFormat="1" ht="18" customHeight="1">
      <c r="A39" s="442"/>
      <c r="B39" s="252"/>
      <c r="C39" s="255" t="s">
        <v>467</v>
      </c>
      <c r="D39" s="386" t="s">
        <v>507</v>
      </c>
      <c r="E39" s="925"/>
      <c r="F39" s="477" t="s">
        <v>508</v>
      </c>
      <c r="G39" s="1787"/>
    </row>
    <row r="40" spans="1:7" s="236" customFormat="1" ht="18" customHeight="1">
      <c r="A40" s="442"/>
      <c r="B40" s="252"/>
      <c r="C40" s="257" t="s">
        <v>468</v>
      </c>
      <c r="D40" s="387"/>
      <c r="E40" s="926"/>
      <c r="F40" s="477"/>
      <c r="G40" s="1787"/>
    </row>
    <row r="41" spans="1:7" s="236" customFormat="1" ht="18" customHeight="1">
      <c r="A41" s="442"/>
      <c r="B41" s="252"/>
      <c r="C41" s="248" t="s">
        <v>469</v>
      </c>
      <c r="D41" s="388" t="s">
        <v>492</v>
      </c>
      <c r="E41" s="924"/>
      <c r="F41" s="461" t="s">
        <v>506</v>
      </c>
      <c r="G41" s="1780"/>
    </row>
    <row r="42" spans="1:7" s="236" customFormat="1" ht="18" customHeight="1">
      <c r="A42" s="442"/>
      <c r="B42" s="237" t="s">
        <v>380</v>
      </c>
      <c r="C42" s="246" t="s">
        <v>249</v>
      </c>
      <c r="D42" s="460"/>
      <c r="E42" s="970" t="e">
        <f>ROUNDDOWN('様式10-4'!S17,1)</f>
        <v>#DIV/0!</v>
      </c>
      <c r="F42" s="467" t="s">
        <v>488</v>
      </c>
      <c r="G42" s="239" t="s">
        <v>575</v>
      </c>
    </row>
    <row r="43" spans="1:7" s="236" customFormat="1" ht="18" customHeight="1">
      <c r="A43" s="442"/>
      <c r="B43" s="245" t="s">
        <v>381</v>
      </c>
      <c r="C43" s="246" t="s">
        <v>250</v>
      </c>
      <c r="D43" s="1750"/>
      <c r="E43" s="1751"/>
      <c r="F43" s="1752"/>
      <c r="G43" s="1779" t="s">
        <v>577</v>
      </c>
    </row>
    <row r="44" spans="1:7" s="236" customFormat="1" ht="18" customHeight="1">
      <c r="A44" s="442"/>
      <c r="B44" s="252"/>
      <c r="C44" s="257" t="s">
        <v>471</v>
      </c>
      <c r="D44" s="1770"/>
      <c r="E44" s="1771"/>
      <c r="F44" s="1772"/>
      <c r="G44" s="1787"/>
    </row>
    <row r="45" spans="1:7" s="236" customFormat="1" ht="18" customHeight="1">
      <c r="A45" s="442"/>
      <c r="B45" s="252"/>
      <c r="C45" s="257"/>
      <c r="D45" s="1770"/>
      <c r="E45" s="1771"/>
      <c r="F45" s="1772"/>
      <c r="G45" s="1791"/>
    </row>
    <row r="46" spans="1:7" s="236" customFormat="1" ht="18" customHeight="1">
      <c r="A46" s="442"/>
      <c r="B46" s="234"/>
      <c r="C46" s="248" t="s">
        <v>251</v>
      </c>
      <c r="D46" s="1753" t="s">
        <v>472</v>
      </c>
      <c r="E46" s="1754"/>
      <c r="F46" s="1755"/>
      <c r="G46" s="514"/>
    </row>
    <row r="47" spans="1:7" s="236" customFormat="1" ht="18" customHeight="1">
      <c r="A47" s="442"/>
      <c r="B47" s="245" t="s">
        <v>382</v>
      </c>
      <c r="C47" s="246" t="s">
        <v>250</v>
      </c>
      <c r="D47" s="1750"/>
      <c r="E47" s="1751"/>
      <c r="F47" s="1752"/>
      <c r="G47" s="1779" t="s">
        <v>659</v>
      </c>
    </row>
    <row r="48" spans="1:7" s="236" customFormat="1" ht="18" customHeight="1">
      <c r="A48" s="442"/>
      <c r="B48" s="252"/>
      <c r="C48" s="257" t="s">
        <v>473</v>
      </c>
      <c r="D48" s="1770"/>
      <c r="E48" s="1771"/>
      <c r="F48" s="1772"/>
      <c r="G48" s="1787"/>
    </row>
    <row r="49" spans="1:7" s="236" customFormat="1" ht="18" customHeight="1">
      <c r="A49" s="442"/>
      <c r="B49" s="252"/>
      <c r="C49" s="257"/>
      <c r="D49" s="1770"/>
      <c r="E49" s="1771"/>
      <c r="F49" s="1772"/>
      <c r="G49" s="1791"/>
    </row>
    <row r="50" spans="1:7" s="236" customFormat="1" ht="18" customHeight="1">
      <c r="A50" s="442"/>
      <c r="B50" s="234"/>
      <c r="C50" s="248" t="s">
        <v>252</v>
      </c>
      <c r="D50" s="1753" t="s">
        <v>472</v>
      </c>
      <c r="E50" s="1754"/>
      <c r="F50" s="1755"/>
      <c r="G50" s="258"/>
    </row>
    <row r="51" spans="1:7" s="236" customFormat="1" ht="18" customHeight="1">
      <c r="A51" s="442"/>
      <c r="B51" s="237" t="s">
        <v>383</v>
      </c>
      <c r="C51" s="238" t="s">
        <v>253</v>
      </c>
      <c r="D51" s="1776" t="s">
        <v>472</v>
      </c>
      <c r="E51" s="1777"/>
      <c r="F51" s="1778"/>
      <c r="G51" s="239" t="s">
        <v>83</v>
      </c>
    </row>
    <row r="52" spans="1:7" s="236" customFormat="1" ht="18" customHeight="1">
      <c r="A52" s="442"/>
      <c r="B52" s="1781" t="s">
        <v>384</v>
      </c>
      <c r="C52" s="1784" t="s">
        <v>254</v>
      </c>
      <c r="D52" s="1750"/>
      <c r="E52" s="1751"/>
      <c r="F52" s="1752"/>
      <c r="G52" s="1779" t="s">
        <v>84</v>
      </c>
    </row>
    <row r="53" spans="1:7" s="236" customFormat="1" ht="18" customHeight="1">
      <c r="A53" s="442"/>
      <c r="B53" s="1782"/>
      <c r="C53" s="1785"/>
      <c r="D53" s="1770"/>
      <c r="E53" s="1771"/>
      <c r="F53" s="1772"/>
      <c r="G53" s="1787"/>
    </row>
    <row r="54" spans="1:7" s="236" customFormat="1" ht="18" customHeight="1">
      <c r="A54" s="442"/>
      <c r="B54" s="1782"/>
      <c r="C54" s="1785"/>
      <c r="D54" s="1770"/>
      <c r="E54" s="1771"/>
      <c r="F54" s="1772"/>
      <c r="G54" s="1787"/>
    </row>
    <row r="55" spans="1:7" s="236" customFormat="1" ht="18" customHeight="1">
      <c r="A55" s="442"/>
      <c r="B55" s="1783"/>
      <c r="C55" s="1786"/>
      <c r="D55" s="1773"/>
      <c r="E55" s="1774"/>
      <c r="F55" s="1775"/>
      <c r="G55" s="1780"/>
    </row>
    <row r="56" spans="1:7" s="236" customFormat="1" ht="18" customHeight="1">
      <c r="A56" s="442"/>
      <c r="B56" s="237" t="s">
        <v>385</v>
      </c>
      <c r="C56" s="238" t="s">
        <v>255</v>
      </c>
      <c r="D56" s="1776" t="s">
        <v>472</v>
      </c>
      <c r="E56" s="1777"/>
      <c r="F56" s="1778"/>
      <c r="G56" s="239" t="s">
        <v>256</v>
      </c>
    </row>
    <row r="57" spans="1:7" s="236" customFormat="1" ht="18" customHeight="1">
      <c r="A57" s="442"/>
      <c r="B57" s="237" t="s">
        <v>386</v>
      </c>
      <c r="C57" s="238" t="s">
        <v>257</v>
      </c>
      <c r="D57" s="1776" t="s">
        <v>472</v>
      </c>
      <c r="E57" s="1777"/>
      <c r="F57" s="1778"/>
      <c r="G57" s="239" t="s">
        <v>85</v>
      </c>
    </row>
    <row r="58" spans="1:7" s="236" customFormat="1" ht="18" customHeight="1">
      <c r="A58" s="442"/>
      <c r="B58" s="237" t="s">
        <v>387</v>
      </c>
      <c r="C58" s="238" t="s">
        <v>258</v>
      </c>
      <c r="D58" s="1776" t="s">
        <v>472</v>
      </c>
      <c r="E58" s="1777"/>
      <c r="F58" s="1778"/>
      <c r="G58" s="239" t="s">
        <v>86</v>
      </c>
    </row>
    <row r="59" spans="1:7" s="236" customFormat="1" ht="18" customHeight="1">
      <c r="A59" s="442"/>
      <c r="B59" s="245" t="s">
        <v>388</v>
      </c>
      <c r="C59" s="246" t="s">
        <v>474</v>
      </c>
      <c r="D59" s="1776" t="s">
        <v>259</v>
      </c>
      <c r="E59" s="1777"/>
      <c r="F59" s="1778"/>
      <c r="G59" s="513" t="s">
        <v>475</v>
      </c>
    </row>
    <row r="60" spans="1:7" s="236" customFormat="1" ht="18" customHeight="1" thickBot="1">
      <c r="A60" s="442"/>
      <c r="B60" s="240" t="s">
        <v>670</v>
      </c>
      <c r="C60" s="241" t="s">
        <v>260</v>
      </c>
      <c r="D60" s="1759" t="s">
        <v>472</v>
      </c>
      <c r="E60" s="1760"/>
      <c r="F60" s="1761"/>
      <c r="G60" s="242" t="s">
        <v>476</v>
      </c>
    </row>
    <row r="61" spans="1:7" ht="18" customHeight="1" thickBot="1">
      <c r="A61" s="50"/>
      <c r="B61" s="50"/>
      <c r="C61" s="50"/>
      <c r="D61" s="479"/>
      <c r="E61" s="50"/>
      <c r="F61" s="480"/>
      <c r="G61" s="481"/>
    </row>
    <row r="62" spans="1:7" s="236" customFormat="1" ht="18" customHeight="1" thickBot="1">
      <c r="A62" s="442"/>
      <c r="B62" s="261" t="s">
        <v>261</v>
      </c>
      <c r="C62" s="443"/>
      <c r="D62" s="1768"/>
      <c r="E62" s="1769"/>
      <c r="F62" s="1769"/>
      <c r="G62" s="483"/>
    </row>
    <row r="63" spans="1:7" s="236" customFormat="1" ht="18" customHeight="1" thickTop="1">
      <c r="A63" s="442"/>
      <c r="B63" s="262" t="s">
        <v>389</v>
      </c>
      <c r="C63" s="444"/>
      <c r="D63" s="482"/>
      <c r="E63" s="969">
        <f>'様式9-7'!D14</f>
        <v>0</v>
      </c>
      <c r="F63" s="486" t="s">
        <v>490</v>
      </c>
      <c r="G63" s="484"/>
    </row>
    <row r="64" spans="1:7" s="236" customFormat="1" ht="18" customHeight="1">
      <c r="A64" s="442"/>
      <c r="B64" s="263" t="s">
        <v>262</v>
      </c>
      <c r="C64" s="478"/>
      <c r="D64" s="389" t="s">
        <v>505</v>
      </c>
      <c r="E64" s="927">
        <f>E63-E63/1.08</f>
        <v>0</v>
      </c>
      <c r="F64" s="487" t="s">
        <v>491</v>
      </c>
      <c r="G64" s="485"/>
    </row>
    <row r="65" spans="1:7" s="236" customFormat="1" ht="18" customHeight="1" thickBot="1">
      <c r="A65" s="442"/>
      <c r="B65" s="264" t="s">
        <v>263</v>
      </c>
      <c r="C65" s="445"/>
      <c r="D65" s="1765" t="s">
        <v>264</v>
      </c>
      <c r="E65" s="1766"/>
      <c r="F65" s="1767"/>
      <c r="G65" s="516"/>
    </row>
    <row r="66" spans="1:7" ht="18" customHeight="1">
      <c r="A66" s="50"/>
      <c r="B66" s="50"/>
      <c r="C66" s="265" t="s">
        <v>265</v>
      </c>
      <c r="D66" s="464"/>
      <c r="E66" s="265"/>
      <c r="F66" s="265"/>
      <c r="G66" s="228"/>
    </row>
    <row r="67" spans="1:7" ht="17.25" customHeight="1">
      <c r="A67" s="50"/>
      <c r="B67" s="50"/>
      <c r="C67" s="50"/>
      <c r="D67" s="464"/>
      <c r="E67" s="748"/>
      <c r="F67" s="748"/>
      <c r="G67" s="17" t="str">
        <f>様式7!$F$4</f>
        <v>○○○○○○○○○○○ESCO事業</v>
      </c>
    </row>
  </sheetData>
  <mergeCells count="32">
    <mergeCell ref="G13:G14"/>
    <mergeCell ref="B52:B55"/>
    <mergeCell ref="C52:C55"/>
    <mergeCell ref="G52:G55"/>
    <mergeCell ref="D29:F29"/>
    <mergeCell ref="D35:F35"/>
    <mergeCell ref="D36:F36"/>
    <mergeCell ref="D46:F46"/>
    <mergeCell ref="D50:F50"/>
    <mergeCell ref="D51:F51"/>
    <mergeCell ref="G47:G49"/>
    <mergeCell ref="G43:G45"/>
    <mergeCell ref="G37:G41"/>
    <mergeCell ref="D33:F33"/>
    <mergeCell ref="D65:F65"/>
    <mergeCell ref="D62:F62"/>
    <mergeCell ref="D52:F55"/>
    <mergeCell ref="D47:F49"/>
    <mergeCell ref="D43:F45"/>
    <mergeCell ref="D56:F56"/>
    <mergeCell ref="D57:F57"/>
    <mergeCell ref="D58:F58"/>
    <mergeCell ref="D59:F59"/>
    <mergeCell ref="D60:F60"/>
    <mergeCell ref="D6:F6"/>
    <mergeCell ref="D11:F11"/>
    <mergeCell ref="D38:F38"/>
    <mergeCell ref="D37:F37"/>
    <mergeCell ref="D32:F32"/>
    <mergeCell ref="D7:F7"/>
    <mergeCell ref="D9:F9"/>
    <mergeCell ref="D8:F8"/>
  </mergeCells>
  <phoneticPr fontId="3"/>
  <printOptions horizontalCentered="1" verticalCentered="1"/>
  <pageMargins left="0.59055118110236227" right="0.59055118110236227" top="0.47244094488188981" bottom="0.43307086614173229" header="0.43307086614173229" footer="0.43307086614173229"/>
  <pageSetup paperSize="9" scale="62" orientation="portrait" r:id="rId1"/>
  <headerFooter alignWithMargins="0"/>
  <ignoredErrors>
    <ignoredError sqref="B58" numberStoredAsText="1"/>
  </ignoredErrors>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0"/>
  <sheetViews>
    <sheetView view="pageBreakPreview" zoomScale="85" zoomScaleNormal="130" zoomScaleSheetLayoutView="85" workbookViewId="0">
      <selection activeCell="J20" sqref="J20:N20"/>
    </sheetView>
  </sheetViews>
  <sheetFormatPr defaultRowHeight="13.5"/>
  <cols>
    <col min="1" max="1" width="3.125" style="143" customWidth="1"/>
    <col min="2" max="2" width="18.75" style="143" customWidth="1"/>
    <col min="3" max="3" width="12.5" style="143" customWidth="1"/>
    <col min="4" max="4" width="25" style="143" customWidth="1"/>
    <col min="5" max="6" width="10" style="143" customWidth="1"/>
    <col min="7" max="7" width="15.625" style="143" customWidth="1"/>
    <col min="8" max="16384" width="9" style="143"/>
  </cols>
  <sheetData>
    <row r="3" spans="2:7">
      <c r="B3" s="143" t="s">
        <v>796</v>
      </c>
    </row>
    <row r="6" spans="2:7" ht="33.75" customHeight="1">
      <c r="B6" s="982" t="s">
        <v>412</v>
      </c>
      <c r="C6" s="982" t="s">
        <v>797</v>
      </c>
      <c r="D6" s="982" t="s">
        <v>115</v>
      </c>
      <c r="E6" s="983" t="s">
        <v>798</v>
      </c>
      <c r="F6" s="984" t="s">
        <v>799</v>
      </c>
      <c r="G6" s="984" t="s">
        <v>800</v>
      </c>
    </row>
    <row r="7" spans="2:7" ht="21" customHeight="1">
      <c r="B7" s="985"/>
      <c r="C7" s="985"/>
      <c r="D7" s="985"/>
      <c r="E7" s="986"/>
      <c r="F7" s="985"/>
      <c r="G7" s="987" t="str">
        <f>IF(D7=0,"",E7*ROUNDDOWN(F7,2))</f>
        <v/>
      </c>
    </row>
    <row r="8" spans="2:7" ht="21" customHeight="1">
      <c r="B8" s="985"/>
      <c r="C8" s="985"/>
      <c r="D8" s="985"/>
      <c r="E8" s="986"/>
      <c r="F8" s="985"/>
      <c r="G8" s="987" t="str">
        <f t="shared" ref="G8:G36" si="0">IF(D8=0,"",E8*ROUNDDOWN(F8,2))</f>
        <v/>
      </c>
    </row>
    <row r="9" spans="2:7" ht="21" customHeight="1">
      <c r="B9" s="985"/>
      <c r="C9" s="985"/>
      <c r="D9" s="985"/>
      <c r="E9" s="986"/>
      <c r="F9" s="985"/>
      <c r="G9" s="987" t="str">
        <f t="shared" si="0"/>
        <v/>
      </c>
    </row>
    <row r="10" spans="2:7" ht="21" customHeight="1">
      <c r="B10" s="985"/>
      <c r="C10" s="985"/>
      <c r="D10" s="985"/>
      <c r="E10" s="986"/>
      <c r="F10" s="985"/>
      <c r="G10" s="987" t="str">
        <f t="shared" si="0"/>
        <v/>
      </c>
    </row>
    <row r="11" spans="2:7" ht="21" customHeight="1">
      <c r="B11" s="985"/>
      <c r="C11" s="985"/>
      <c r="D11" s="985"/>
      <c r="E11" s="986"/>
      <c r="F11" s="985"/>
      <c r="G11" s="987" t="str">
        <f t="shared" si="0"/>
        <v/>
      </c>
    </row>
    <row r="12" spans="2:7" ht="21" customHeight="1">
      <c r="B12" s="985"/>
      <c r="C12" s="985"/>
      <c r="D12" s="985"/>
      <c r="E12" s="986"/>
      <c r="F12" s="985"/>
      <c r="G12" s="987" t="str">
        <f t="shared" si="0"/>
        <v/>
      </c>
    </row>
    <row r="13" spans="2:7" ht="21" customHeight="1">
      <c r="B13" s="985"/>
      <c r="C13" s="985"/>
      <c r="D13" s="985"/>
      <c r="E13" s="986"/>
      <c r="F13" s="985"/>
      <c r="G13" s="987" t="str">
        <f t="shared" si="0"/>
        <v/>
      </c>
    </row>
    <row r="14" spans="2:7" ht="21" customHeight="1">
      <c r="B14" s="985"/>
      <c r="C14" s="985"/>
      <c r="D14" s="985"/>
      <c r="E14" s="986"/>
      <c r="F14" s="985"/>
      <c r="G14" s="987" t="str">
        <f t="shared" si="0"/>
        <v/>
      </c>
    </row>
    <row r="15" spans="2:7" ht="21" customHeight="1">
      <c r="B15" s="985"/>
      <c r="C15" s="985"/>
      <c r="D15" s="985"/>
      <c r="E15" s="986"/>
      <c r="F15" s="985"/>
      <c r="G15" s="987" t="str">
        <f t="shared" si="0"/>
        <v/>
      </c>
    </row>
    <row r="16" spans="2:7" ht="21" customHeight="1">
      <c r="B16" s="985"/>
      <c r="C16" s="985"/>
      <c r="D16" s="985"/>
      <c r="E16" s="986"/>
      <c r="F16" s="985"/>
      <c r="G16" s="987" t="str">
        <f t="shared" si="0"/>
        <v/>
      </c>
    </row>
    <row r="17" spans="2:7" ht="21" customHeight="1">
      <c r="B17" s="985"/>
      <c r="C17" s="985"/>
      <c r="D17" s="985"/>
      <c r="E17" s="986"/>
      <c r="F17" s="985"/>
      <c r="G17" s="987" t="str">
        <f t="shared" si="0"/>
        <v/>
      </c>
    </row>
    <row r="18" spans="2:7" ht="21" customHeight="1">
      <c r="B18" s="985"/>
      <c r="C18" s="985"/>
      <c r="D18" s="985"/>
      <c r="E18" s="986"/>
      <c r="F18" s="985"/>
      <c r="G18" s="987" t="str">
        <f t="shared" si="0"/>
        <v/>
      </c>
    </row>
    <row r="19" spans="2:7" ht="21" customHeight="1">
      <c r="B19" s="985"/>
      <c r="C19" s="985"/>
      <c r="D19" s="985"/>
      <c r="E19" s="986"/>
      <c r="F19" s="985"/>
      <c r="G19" s="987" t="str">
        <f t="shared" si="0"/>
        <v/>
      </c>
    </row>
    <row r="20" spans="2:7" ht="21" customHeight="1">
      <c r="B20" s="985"/>
      <c r="C20" s="985"/>
      <c r="D20" s="985"/>
      <c r="E20" s="986"/>
      <c r="F20" s="985"/>
      <c r="G20" s="987" t="str">
        <f t="shared" si="0"/>
        <v/>
      </c>
    </row>
    <row r="21" spans="2:7" ht="21" customHeight="1">
      <c r="B21" s="985"/>
      <c r="C21" s="985"/>
      <c r="D21" s="985"/>
      <c r="E21" s="986"/>
      <c r="F21" s="985"/>
      <c r="G21" s="987" t="str">
        <f t="shared" si="0"/>
        <v/>
      </c>
    </row>
    <row r="22" spans="2:7" ht="21" customHeight="1">
      <c r="B22" s="985"/>
      <c r="C22" s="985"/>
      <c r="D22" s="985"/>
      <c r="E22" s="986"/>
      <c r="F22" s="985"/>
      <c r="G22" s="987" t="str">
        <f t="shared" si="0"/>
        <v/>
      </c>
    </row>
    <row r="23" spans="2:7" ht="21" customHeight="1">
      <c r="B23" s="985"/>
      <c r="C23" s="985"/>
      <c r="D23" s="985"/>
      <c r="E23" s="986"/>
      <c r="F23" s="985"/>
      <c r="G23" s="987" t="str">
        <f t="shared" si="0"/>
        <v/>
      </c>
    </row>
    <row r="24" spans="2:7" ht="21" customHeight="1">
      <c r="B24" s="985"/>
      <c r="C24" s="985"/>
      <c r="D24" s="985"/>
      <c r="E24" s="986"/>
      <c r="F24" s="985"/>
      <c r="G24" s="987" t="str">
        <f t="shared" si="0"/>
        <v/>
      </c>
    </row>
    <row r="25" spans="2:7" ht="21" customHeight="1">
      <c r="B25" s="985"/>
      <c r="C25" s="985"/>
      <c r="D25" s="985"/>
      <c r="E25" s="986"/>
      <c r="F25" s="985"/>
      <c r="G25" s="987" t="str">
        <f t="shared" si="0"/>
        <v/>
      </c>
    </row>
    <row r="26" spans="2:7" ht="21" customHeight="1">
      <c r="B26" s="985"/>
      <c r="C26" s="985"/>
      <c r="D26" s="985"/>
      <c r="E26" s="986"/>
      <c r="F26" s="985"/>
      <c r="G26" s="987" t="str">
        <f t="shared" si="0"/>
        <v/>
      </c>
    </row>
    <row r="27" spans="2:7" ht="21" customHeight="1">
      <c r="B27" s="985"/>
      <c r="C27" s="985"/>
      <c r="D27" s="985"/>
      <c r="E27" s="986"/>
      <c r="F27" s="985"/>
      <c r="G27" s="987" t="str">
        <f t="shared" si="0"/>
        <v/>
      </c>
    </row>
    <row r="28" spans="2:7" ht="21" customHeight="1">
      <c r="B28" s="985"/>
      <c r="C28" s="985"/>
      <c r="D28" s="985"/>
      <c r="E28" s="986"/>
      <c r="F28" s="985"/>
      <c r="G28" s="987" t="str">
        <f t="shared" si="0"/>
        <v/>
      </c>
    </row>
    <row r="29" spans="2:7" ht="21" customHeight="1">
      <c r="B29" s="985"/>
      <c r="C29" s="985"/>
      <c r="D29" s="985"/>
      <c r="E29" s="986"/>
      <c r="F29" s="985"/>
      <c r="G29" s="987" t="str">
        <f t="shared" si="0"/>
        <v/>
      </c>
    </row>
    <row r="30" spans="2:7" ht="21" customHeight="1">
      <c r="B30" s="985"/>
      <c r="C30" s="985"/>
      <c r="D30" s="985"/>
      <c r="E30" s="986"/>
      <c r="F30" s="985"/>
      <c r="G30" s="987" t="str">
        <f t="shared" si="0"/>
        <v/>
      </c>
    </row>
    <row r="31" spans="2:7" ht="21" customHeight="1">
      <c r="B31" s="985"/>
      <c r="C31" s="985"/>
      <c r="D31" s="985"/>
      <c r="E31" s="986"/>
      <c r="F31" s="985"/>
      <c r="G31" s="987" t="str">
        <f t="shared" si="0"/>
        <v/>
      </c>
    </row>
    <row r="32" spans="2:7" ht="21" customHeight="1">
      <c r="B32" s="985"/>
      <c r="C32" s="985"/>
      <c r="D32" s="985"/>
      <c r="E32" s="986"/>
      <c r="F32" s="985"/>
      <c r="G32" s="987" t="str">
        <f t="shared" si="0"/>
        <v/>
      </c>
    </row>
    <row r="33" spans="2:7" ht="21" customHeight="1">
      <c r="B33" s="985"/>
      <c r="C33" s="985"/>
      <c r="D33" s="985"/>
      <c r="E33" s="986"/>
      <c r="F33" s="985"/>
      <c r="G33" s="987" t="str">
        <f t="shared" si="0"/>
        <v/>
      </c>
    </row>
    <row r="34" spans="2:7" ht="21" customHeight="1">
      <c r="B34" s="985"/>
      <c r="C34" s="985"/>
      <c r="D34" s="985"/>
      <c r="E34" s="986"/>
      <c r="F34" s="985"/>
      <c r="G34" s="987" t="str">
        <f t="shared" si="0"/>
        <v/>
      </c>
    </row>
    <row r="35" spans="2:7" ht="21" customHeight="1">
      <c r="B35" s="985"/>
      <c r="C35" s="985"/>
      <c r="D35" s="985"/>
      <c r="E35" s="986"/>
      <c r="F35" s="985"/>
      <c r="G35" s="987" t="str">
        <f t="shared" si="0"/>
        <v/>
      </c>
    </row>
    <row r="36" spans="2:7" ht="21" customHeight="1">
      <c r="B36" s="985"/>
      <c r="C36" s="985"/>
      <c r="D36" s="985"/>
      <c r="E36" s="986"/>
      <c r="F36" s="985"/>
      <c r="G36" s="987" t="str">
        <f t="shared" si="0"/>
        <v/>
      </c>
    </row>
    <row r="37" spans="2:7" ht="21" customHeight="1">
      <c r="B37" s="1792" t="s">
        <v>24</v>
      </c>
      <c r="C37" s="1793"/>
      <c r="D37" s="1793"/>
      <c r="E37" s="1793"/>
      <c r="F37" s="1794"/>
      <c r="G37" s="987">
        <f>SUM(G7:G36)</f>
        <v>0</v>
      </c>
    </row>
    <row r="39" spans="2:7">
      <c r="B39" s="143" t="s">
        <v>801</v>
      </c>
    </row>
    <row r="40" spans="2:7">
      <c r="B40" s="143" t="s">
        <v>802</v>
      </c>
    </row>
  </sheetData>
  <mergeCells count="1">
    <mergeCell ref="B37:F37"/>
  </mergeCells>
  <phoneticPr fontId="3"/>
  <pageMargins left="0.59055118110236227" right="0.39370078740157483" top="0.74803149606299213" bottom="0.74803149606299213" header="0.31496062992125984" footer="0.31496062992125984"/>
  <pageSetup paperSize="9" scale="9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view="pageBreakPreview" zoomScale="85" zoomScaleNormal="85" zoomScaleSheetLayoutView="85" workbookViewId="0">
      <selection activeCell="J20" sqref="J20:N20"/>
    </sheetView>
  </sheetViews>
  <sheetFormatPr defaultRowHeight="13.5"/>
  <cols>
    <col min="1" max="1" width="3.125" style="143" customWidth="1"/>
    <col min="2" max="2" width="21.875" style="143" customWidth="1"/>
    <col min="3" max="3" width="25" style="143" customWidth="1"/>
    <col min="4" max="6" width="9.25" style="143" customWidth="1"/>
    <col min="7" max="8" width="12.5" style="143" customWidth="1"/>
    <col min="9" max="16384" width="9" style="143"/>
  </cols>
  <sheetData>
    <row r="2" spans="2:8" ht="14.25">
      <c r="B2" s="995" t="s">
        <v>814</v>
      </c>
    </row>
    <row r="5" spans="2:8" ht="18" customHeight="1">
      <c r="B5" s="143" t="s">
        <v>813</v>
      </c>
    </row>
    <row r="6" spans="2:8" ht="33.75" customHeight="1">
      <c r="B6" s="994" t="s">
        <v>412</v>
      </c>
      <c r="C6" s="994" t="s">
        <v>115</v>
      </c>
      <c r="D6" s="1799" t="s">
        <v>812</v>
      </c>
      <c r="E6" s="1800"/>
      <c r="F6" s="993" t="s">
        <v>808</v>
      </c>
      <c r="G6" s="993" t="s">
        <v>804</v>
      </c>
      <c r="H6" s="993" t="s">
        <v>803</v>
      </c>
    </row>
    <row r="7" spans="2:8" ht="21" customHeight="1">
      <c r="B7" s="985"/>
      <c r="C7" s="985"/>
      <c r="D7" s="1795"/>
      <c r="E7" s="1796"/>
      <c r="F7" s="985"/>
      <c r="G7" s="987" t="str">
        <f t="shared" ref="G7:G16" si="0">IF(C7=0,"",D7*F7)</f>
        <v/>
      </c>
      <c r="H7" s="987" t="str">
        <f t="shared" ref="H7:H16" si="1">IF(C7=0,"",D7*F7*15)</f>
        <v/>
      </c>
    </row>
    <row r="8" spans="2:8" ht="21" customHeight="1">
      <c r="B8" s="985"/>
      <c r="C8" s="985"/>
      <c r="D8" s="1795"/>
      <c r="E8" s="1796"/>
      <c r="F8" s="985"/>
      <c r="G8" s="987" t="str">
        <f t="shared" si="0"/>
        <v/>
      </c>
      <c r="H8" s="987" t="str">
        <f t="shared" si="1"/>
        <v/>
      </c>
    </row>
    <row r="9" spans="2:8" ht="21" customHeight="1">
      <c r="B9" s="985"/>
      <c r="C9" s="985"/>
      <c r="D9" s="1795"/>
      <c r="E9" s="1796"/>
      <c r="F9" s="985"/>
      <c r="G9" s="987" t="str">
        <f t="shared" si="0"/>
        <v/>
      </c>
      <c r="H9" s="987" t="str">
        <f t="shared" si="1"/>
        <v/>
      </c>
    </row>
    <row r="10" spans="2:8" ht="21" customHeight="1">
      <c r="B10" s="985"/>
      <c r="C10" s="985"/>
      <c r="D10" s="1795"/>
      <c r="E10" s="1796"/>
      <c r="F10" s="985"/>
      <c r="G10" s="987" t="str">
        <f t="shared" si="0"/>
        <v/>
      </c>
      <c r="H10" s="987" t="str">
        <f t="shared" si="1"/>
        <v/>
      </c>
    </row>
    <row r="11" spans="2:8" ht="21" customHeight="1">
      <c r="B11" s="985"/>
      <c r="C11" s="985"/>
      <c r="D11" s="1795"/>
      <c r="E11" s="1796"/>
      <c r="F11" s="985"/>
      <c r="G11" s="987" t="str">
        <f t="shared" si="0"/>
        <v/>
      </c>
      <c r="H11" s="987" t="str">
        <f t="shared" si="1"/>
        <v/>
      </c>
    </row>
    <row r="12" spans="2:8" ht="21" customHeight="1">
      <c r="B12" s="985"/>
      <c r="C12" s="985"/>
      <c r="D12" s="1795"/>
      <c r="E12" s="1796"/>
      <c r="F12" s="985"/>
      <c r="G12" s="987" t="str">
        <f t="shared" si="0"/>
        <v/>
      </c>
      <c r="H12" s="987" t="str">
        <f t="shared" si="1"/>
        <v/>
      </c>
    </row>
    <row r="13" spans="2:8" ht="21" customHeight="1">
      <c r="B13" s="985"/>
      <c r="C13" s="985"/>
      <c r="D13" s="1795"/>
      <c r="E13" s="1796"/>
      <c r="F13" s="985"/>
      <c r="G13" s="987" t="str">
        <f t="shared" si="0"/>
        <v/>
      </c>
      <c r="H13" s="987" t="str">
        <f t="shared" si="1"/>
        <v/>
      </c>
    </row>
    <row r="14" spans="2:8" ht="21" customHeight="1">
      <c r="B14" s="985"/>
      <c r="C14" s="985"/>
      <c r="D14" s="1795"/>
      <c r="E14" s="1796"/>
      <c r="F14" s="985"/>
      <c r="G14" s="987" t="str">
        <f t="shared" si="0"/>
        <v/>
      </c>
      <c r="H14" s="987" t="str">
        <f t="shared" si="1"/>
        <v/>
      </c>
    </row>
    <row r="15" spans="2:8" ht="21" customHeight="1">
      <c r="B15" s="985"/>
      <c r="C15" s="985"/>
      <c r="D15" s="1795"/>
      <c r="E15" s="1796"/>
      <c r="F15" s="985"/>
      <c r="G15" s="987" t="str">
        <f t="shared" si="0"/>
        <v/>
      </c>
      <c r="H15" s="987" t="str">
        <f t="shared" si="1"/>
        <v/>
      </c>
    </row>
    <row r="16" spans="2:8" ht="21" customHeight="1">
      <c r="B16" s="985"/>
      <c r="C16" s="985"/>
      <c r="D16" s="1795"/>
      <c r="E16" s="1796"/>
      <c r="F16" s="985"/>
      <c r="G16" s="987" t="str">
        <f t="shared" si="0"/>
        <v/>
      </c>
      <c r="H16" s="987" t="str">
        <f t="shared" si="1"/>
        <v/>
      </c>
    </row>
    <row r="17" spans="2:8" ht="21" customHeight="1">
      <c r="B17" s="1792" t="s">
        <v>24</v>
      </c>
      <c r="C17" s="1793"/>
      <c r="D17" s="1793"/>
      <c r="E17" s="1793"/>
      <c r="F17" s="1794"/>
      <c r="G17" s="987">
        <f>SUM(G7:G16)</f>
        <v>0</v>
      </c>
      <c r="H17" s="987">
        <f>SUM(H7:H16)</f>
        <v>0</v>
      </c>
    </row>
    <row r="19" spans="2:8" ht="18.75" customHeight="1">
      <c r="B19" s="143" t="s">
        <v>811</v>
      </c>
    </row>
    <row r="20" spans="2:8" ht="33" customHeight="1">
      <c r="B20" s="992" t="s">
        <v>412</v>
      </c>
      <c r="C20" s="992" t="s">
        <v>115</v>
      </c>
      <c r="D20" s="991" t="s">
        <v>810</v>
      </c>
      <c r="E20" s="991" t="s">
        <v>809</v>
      </c>
      <c r="F20" s="991" t="s">
        <v>808</v>
      </c>
      <c r="G20" s="991" t="s">
        <v>804</v>
      </c>
      <c r="H20" s="991" t="s">
        <v>803</v>
      </c>
    </row>
    <row r="21" spans="2:8" ht="20.25" customHeight="1">
      <c r="B21" s="985"/>
      <c r="C21" s="985"/>
      <c r="D21" s="990"/>
      <c r="E21" s="985"/>
      <c r="F21" s="985"/>
      <c r="G21" s="987"/>
      <c r="H21" s="987"/>
    </row>
    <row r="22" spans="2:8" ht="20.25" customHeight="1">
      <c r="B22" s="985"/>
      <c r="C22" s="985"/>
      <c r="D22" s="990"/>
      <c r="E22" s="985"/>
      <c r="F22" s="985"/>
      <c r="G22" s="987" t="str">
        <f t="shared" ref="G22:G30" si="2">IF(C22=0,"",D22*E22*F22)</f>
        <v/>
      </c>
      <c r="H22" s="987" t="str">
        <f t="shared" ref="H22:H30" si="3">IF(C22=0,"",D22*E22*F22*15)</f>
        <v/>
      </c>
    </row>
    <row r="23" spans="2:8" ht="20.25" customHeight="1">
      <c r="B23" s="985"/>
      <c r="C23" s="985"/>
      <c r="D23" s="990"/>
      <c r="E23" s="985"/>
      <c r="F23" s="985"/>
      <c r="G23" s="987" t="str">
        <f t="shared" si="2"/>
        <v/>
      </c>
      <c r="H23" s="987" t="str">
        <f t="shared" si="3"/>
        <v/>
      </c>
    </row>
    <row r="24" spans="2:8" ht="20.25" customHeight="1">
      <c r="B24" s="985"/>
      <c r="C24" s="985"/>
      <c r="D24" s="990"/>
      <c r="E24" s="985"/>
      <c r="F24" s="985"/>
      <c r="G24" s="987" t="str">
        <f t="shared" si="2"/>
        <v/>
      </c>
      <c r="H24" s="987" t="str">
        <f t="shared" si="3"/>
        <v/>
      </c>
    </row>
    <row r="25" spans="2:8" ht="20.25" customHeight="1">
      <c r="B25" s="985"/>
      <c r="C25" s="985"/>
      <c r="D25" s="990"/>
      <c r="E25" s="985"/>
      <c r="F25" s="985"/>
      <c r="G25" s="987" t="str">
        <f t="shared" si="2"/>
        <v/>
      </c>
      <c r="H25" s="987" t="str">
        <f t="shared" si="3"/>
        <v/>
      </c>
    </row>
    <row r="26" spans="2:8" ht="20.25" customHeight="1">
      <c r="B26" s="985"/>
      <c r="C26" s="985"/>
      <c r="D26" s="990"/>
      <c r="E26" s="985"/>
      <c r="F26" s="985"/>
      <c r="G26" s="987" t="str">
        <f t="shared" si="2"/>
        <v/>
      </c>
      <c r="H26" s="987" t="str">
        <f t="shared" si="3"/>
        <v/>
      </c>
    </row>
    <row r="27" spans="2:8" ht="20.25" customHeight="1">
      <c r="B27" s="985"/>
      <c r="C27" s="985"/>
      <c r="D27" s="990"/>
      <c r="E27" s="985"/>
      <c r="F27" s="985"/>
      <c r="G27" s="987" t="str">
        <f t="shared" si="2"/>
        <v/>
      </c>
      <c r="H27" s="987" t="str">
        <f t="shared" si="3"/>
        <v/>
      </c>
    </row>
    <row r="28" spans="2:8" ht="20.25" customHeight="1">
      <c r="B28" s="985"/>
      <c r="C28" s="985"/>
      <c r="D28" s="990"/>
      <c r="E28" s="985"/>
      <c r="F28" s="985"/>
      <c r="G28" s="987" t="str">
        <f t="shared" si="2"/>
        <v/>
      </c>
      <c r="H28" s="987" t="str">
        <f t="shared" si="3"/>
        <v/>
      </c>
    </row>
    <row r="29" spans="2:8" ht="20.25" customHeight="1">
      <c r="B29" s="985"/>
      <c r="C29" s="985"/>
      <c r="D29" s="990"/>
      <c r="E29" s="985"/>
      <c r="F29" s="985"/>
      <c r="G29" s="987" t="str">
        <f t="shared" si="2"/>
        <v/>
      </c>
      <c r="H29" s="987" t="str">
        <f t="shared" si="3"/>
        <v/>
      </c>
    </row>
    <row r="30" spans="2:8" ht="20.25" customHeight="1">
      <c r="B30" s="985"/>
      <c r="C30" s="985"/>
      <c r="D30" s="990"/>
      <c r="E30" s="985"/>
      <c r="F30" s="985"/>
      <c r="G30" s="987" t="str">
        <f t="shared" si="2"/>
        <v/>
      </c>
      <c r="H30" s="987" t="str">
        <f t="shared" si="3"/>
        <v/>
      </c>
    </row>
    <row r="31" spans="2:8" ht="20.25" customHeight="1">
      <c r="B31" s="1792" t="s">
        <v>24</v>
      </c>
      <c r="C31" s="1793"/>
      <c r="D31" s="1793"/>
      <c r="E31" s="1793"/>
      <c r="F31" s="1794"/>
      <c r="G31" s="987">
        <f>SUM(G21:G30)</f>
        <v>0</v>
      </c>
      <c r="H31" s="987">
        <f>SUM(H21:H30)</f>
        <v>0</v>
      </c>
    </row>
    <row r="33" spans="2:8" ht="18.75" customHeight="1">
      <c r="B33" s="143" t="s">
        <v>807</v>
      </c>
    </row>
    <row r="34" spans="2:8" ht="33.75" customHeight="1">
      <c r="B34" s="989" t="s">
        <v>412</v>
      </c>
      <c r="C34" s="989" t="s">
        <v>115</v>
      </c>
      <c r="D34" s="1797" t="s">
        <v>806</v>
      </c>
      <c r="E34" s="1798"/>
      <c r="F34" s="988" t="s">
        <v>805</v>
      </c>
      <c r="G34" s="988" t="s">
        <v>804</v>
      </c>
      <c r="H34" s="988" t="s">
        <v>803</v>
      </c>
    </row>
    <row r="35" spans="2:8" ht="20.25" customHeight="1">
      <c r="B35" s="985"/>
      <c r="C35" s="985"/>
      <c r="D35" s="1795"/>
      <c r="E35" s="1796"/>
      <c r="F35" s="985"/>
      <c r="G35" s="987" t="str">
        <f t="shared" ref="G35:G44" si="4">IF(C35=0,"",D35*F35)</f>
        <v/>
      </c>
      <c r="H35" s="987" t="str">
        <f t="shared" ref="H35:H44" si="5">IF(C35=0,"",D35*F35*15)</f>
        <v/>
      </c>
    </row>
    <row r="36" spans="2:8" ht="20.25" customHeight="1">
      <c r="B36" s="985"/>
      <c r="C36" s="985"/>
      <c r="D36" s="1795"/>
      <c r="E36" s="1796"/>
      <c r="F36" s="985"/>
      <c r="G36" s="987" t="str">
        <f t="shared" si="4"/>
        <v/>
      </c>
      <c r="H36" s="987" t="str">
        <f t="shared" si="5"/>
        <v/>
      </c>
    </row>
    <row r="37" spans="2:8" ht="20.25" customHeight="1">
      <c r="B37" s="985"/>
      <c r="C37" s="985"/>
      <c r="D37" s="1795"/>
      <c r="E37" s="1796"/>
      <c r="F37" s="985"/>
      <c r="G37" s="987" t="str">
        <f t="shared" si="4"/>
        <v/>
      </c>
      <c r="H37" s="987" t="str">
        <f t="shared" si="5"/>
        <v/>
      </c>
    </row>
    <row r="38" spans="2:8" ht="20.25" customHeight="1">
      <c r="B38" s="985"/>
      <c r="C38" s="985"/>
      <c r="D38" s="1795"/>
      <c r="E38" s="1796"/>
      <c r="F38" s="985"/>
      <c r="G38" s="987" t="str">
        <f t="shared" si="4"/>
        <v/>
      </c>
      <c r="H38" s="987" t="str">
        <f t="shared" si="5"/>
        <v/>
      </c>
    </row>
    <row r="39" spans="2:8" ht="20.25" customHeight="1">
      <c r="B39" s="985"/>
      <c r="C39" s="985"/>
      <c r="D39" s="1795"/>
      <c r="E39" s="1796"/>
      <c r="F39" s="985"/>
      <c r="G39" s="987" t="str">
        <f t="shared" si="4"/>
        <v/>
      </c>
      <c r="H39" s="987" t="str">
        <f t="shared" si="5"/>
        <v/>
      </c>
    </row>
    <row r="40" spans="2:8" ht="20.25" customHeight="1">
      <c r="B40" s="985"/>
      <c r="C40" s="985"/>
      <c r="D40" s="1795"/>
      <c r="E40" s="1796"/>
      <c r="F40" s="985"/>
      <c r="G40" s="987" t="str">
        <f t="shared" si="4"/>
        <v/>
      </c>
      <c r="H40" s="987" t="str">
        <f t="shared" si="5"/>
        <v/>
      </c>
    </row>
    <row r="41" spans="2:8" ht="20.25" customHeight="1">
      <c r="B41" s="985"/>
      <c r="C41" s="985"/>
      <c r="D41" s="1795"/>
      <c r="E41" s="1796"/>
      <c r="F41" s="985"/>
      <c r="G41" s="987" t="str">
        <f t="shared" si="4"/>
        <v/>
      </c>
      <c r="H41" s="987" t="str">
        <f t="shared" si="5"/>
        <v/>
      </c>
    </row>
    <row r="42" spans="2:8" ht="20.25" customHeight="1">
      <c r="B42" s="985"/>
      <c r="C42" s="985"/>
      <c r="D42" s="1795"/>
      <c r="E42" s="1796"/>
      <c r="F42" s="985"/>
      <c r="G42" s="987" t="str">
        <f t="shared" si="4"/>
        <v/>
      </c>
      <c r="H42" s="987" t="str">
        <f t="shared" si="5"/>
        <v/>
      </c>
    </row>
    <row r="43" spans="2:8" ht="20.25" customHeight="1">
      <c r="B43" s="985"/>
      <c r="C43" s="985"/>
      <c r="D43" s="1795"/>
      <c r="E43" s="1796"/>
      <c r="F43" s="985"/>
      <c r="G43" s="987" t="str">
        <f t="shared" si="4"/>
        <v/>
      </c>
      <c r="H43" s="987" t="str">
        <f t="shared" si="5"/>
        <v/>
      </c>
    </row>
    <row r="44" spans="2:8" ht="20.25" customHeight="1">
      <c r="B44" s="985"/>
      <c r="C44" s="985"/>
      <c r="D44" s="1795"/>
      <c r="E44" s="1796"/>
      <c r="F44" s="985"/>
      <c r="G44" s="987" t="str">
        <f t="shared" si="4"/>
        <v/>
      </c>
      <c r="H44" s="987" t="str">
        <f t="shared" si="5"/>
        <v/>
      </c>
    </row>
    <row r="45" spans="2:8" ht="20.25" customHeight="1">
      <c r="B45" s="1792" t="s">
        <v>24</v>
      </c>
      <c r="C45" s="1793"/>
      <c r="D45" s="1793"/>
      <c r="E45" s="1793"/>
      <c r="F45" s="1794"/>
      <c r="G45" s="987">
        <f>SUM(G35:G44)</f>
        <v>0</v>
      </c>
      <c r="H45" s="987">
        <f>SUM(H35:H44)</f>
        <v>0</v>
      </c>
    </row>
    <row r="47" spans="2:8">
      <c r="B47" s="143" t="s">
        <v>801</v>
      </c>
    </row>
  </sheetData>
  <mergeCells count="25">
    <mergeCell ref="D11:E11"/>
    <mergeCell ref="D6:E6"/>
    <mergeCell ref="D7:E7"/>
    <mergeCell ref="D8:E8"/>
    <mergeCell ref="D9:E9"/>
    <mergeCell ref="D10:E10"/>
    <mergeCell ref="D38:E38"/>
    <mergeCell ref="D12:E12"/>
    <mergeCell ref="D13:E13"/>
    <mergeCell ref="D14:E14"/>
    <mergeCell ref="D15:E15"/>
    <mergeCell ref="D16:E16"/>
    <mergeCell ref="B17:F17"/>
    <mergeCell ref="B31:F31"/>
    <mergeCell ref="D34:E34"/>
    <mergeCell ref="D35:E35"/>
    <mergeCell ref="D36:E36"/>
    <mergeCell ref="D37:E37"/>
    <mergeCell ref="B45:F45"/>
    <mergeCell ref="D39:E39"/>
    <mergeCell ref="D40:E40"/>
    <mergeCell ref="D41:E41"/>
    <mergeCell ref="D42:E42"/>
    <mergeCell ref="D43:E43"/>
    <mergeCell ref="D44:E44"/>
  </mergeCells>
  <phoneticPr fontId="3"/>
  <pageMargins left="0.70866141732283472" right="0.51181102362204722" top="0.55118110236220474" bottom="0.55118110236220474"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52"/>
  <sheetViews>
    <sheetView view="pageBreakPreview" zoomScaleNormal="100" zoomScaleSheetLayoutView="100" workbookViewId="0">
      <selection activeCell="J20" sqref="J20:N20"/>
    </sheetView>
  </sheetViews>
  <sheetFormatPr defaultRowHeight="13.5"/>
  <cols>
    <col min="1" max="1" width="5.125" customWidth="1"/>
    <col min="2" max="2" width="5.5" customWidth="1"/>
    <col min="3" max="3" width="5.25" customWidth="1"/>
    <col min="4" max="4" width="5.75" customWidth="1"/>
    <col min="5" max="8" width="5.5" customWidth="1"/>
    <col min="9" max="9" width="5.375" customWidth="1"/>
    <col min="10" max="11" width="5.625" customWidth="1"/>
    <col min="12" max="12" width="5.375" customWidth="1"/>
    <col min="13" max="13" width="5.625" customWidth="1"/>
    <col min="14" max="14" width="5.375" customWidth="1"/>
    <col min="15" max="15" width="5.625" customWidth="1"/>
    <col min="16" max="16" width="5.375" customWidth="1"/>
    <col min="17" max="17" width="5.625" customWidth="1"/>
    <col min="18" max="18" width="5.375" customWidth="1"/>
  </cols>
  <sheetData>
    <row r="1" spans="1:16" ht="21" customHeight="1">
      <c r="A1" s="101"/>
      <c r="B1" s="101"/>
      <c r="C1" s="101"/>
      <c r="D1" s="101"/>
      <c r="E1" s="101"/>
      <c r="F1" s="101"/>
      <c r="G1" s="101"/>
      <c r="H1" s="101"/>
      <c r="I1" s="101"/>
      <c r="J1" s="101"/>
      <c r="K1" s="101"/>
      <c r="L1" s="101"/>
      <c r="M1" s="101"/>
      <c r="N1" s="101"/>
      <c r="O1" s="1005" t="s">
        <v>487</v>
      </c>
      <c r="P1" s="1006"/>
    </row>
    <row r="2" spans="1:16" ht="21.75" customHeight="1">
      <c r="A2" s="101"/>
      <c r="B2" s="101"/>
      <c r="C2" s="101"/>
      <c r="D2" s="101"/>
      <c r="E2" s="101"/>
      <c r="F2" s="101"/>
      <c r="G2" s="101"/>
      <c r="H2" s="517"/>
      <c r="I2" s="517"/>
      <c r="J2" s="101"/>
      <c r="K2" s="101"/>
      <c r="L2" s="101"/>
      <c r="M2" s="101"/>
      <c r="N2" s="101"/>
      <c r="O2" s="101"/>
      <c r="P2" s="101"/>
    </row>
    <row r="3" spans="1:16" ht="21" customHeight="1">
      <c r="A3" s="101"/>
      <c r="B3" s="101"/>
      <c r="C3" s="101"/>
      <c r="D3" s="101"/>
      <c r="E3" s="101"/>
      <c r="F3" s="101"/>
      <c r="G3" s="101"/>
      <c r="H3" s="101"/>
      <c r="I3" s="101"/>
      <c r="J3" s="101"/>
      <c r="K3" s="101"/>
      <c r="L3" s="101"/>
      <c r="M3" s="101"/>
      <c r="N3" s="101"/>
      <c r="O3" s="101"/>
      <c r="P3" s="101"/>
    </row>
    <row r="4" spans="1:16" ht="21.75" customHeight="1">
      <c r="A4" s="101"/>
      <c r="B4" s="101"/>
      <c r="C4" s="101"/>
      <c r="D4" s="101"/>
      <c r="E4" s="101"/>
      <c r="F4" s="101"/>
      <c r="G4" s="101"/>
      <c r="H4" s="517"/>
      <c r="I4" s="517"/>
      <c r="J4" s="101"/>
      <c r="K4" s="101"/>
      <c r="L4" s="101"/>
      <c r="M4" s="101"/>
      <c r="N4" s="101"/>
      <c r="O4" s="101"/>
      <c r="P4" s="101"/>
    </row>
    <row r="5" spans="1:16" ht="21" customHeight="1">
      <c r="A5" s="101"/>
      <c r="B5" s="101"/>
      <c r="C5" s="101"/>
      <c r="D5" s="101"/>
      <c r="E5" s="101"/>
      <c r="F5" s="101"/>
      <c r="G5" s="101"/>
      <c r="H5" s="101"/>
      <c r="I5" s="101"/>
      <c r="J5" s="101"/>
      <c r="K5" s="101"/>
      <c r="L5" s="101"/>
      <c r="M5" s="101"/>
      <c r="N5" s="101"/>
      <c r="O5" s="101"/>
      <c r="P5" s="101"/>
    </row>
    <row r="6" spans="1:16" ht="21.75" customHeight="1">
      <c r="A6" s="1017"/>
      <c r="B6" s="1017"/>
      <c r="C6" s="1017"/>
      <c r="D6" s="1017"/>
      <c r="E6" s="1017"/>
      <c r="F6" s="1017"/>
      <c r="G6" s="1017"/>
      <c r="H6" s="1017"/>
      <c r="I6" s="1017"/>
      <c r="J6" s="1017"/>
      <c r="K6" s="1017"/>
      <c r="L6" s="101"/>
      <c r="M6" s="101"/>
      <c r="N6" s="101"/>
      <c r="O6" s="101"/>
      <c r="P6" s="101"/>
    </row>
    <row r="7" spans="1:16" ht="21" customHeight="1">
      <c r="A7" s="1017"/>
      <c r="B7" s="1017"/>
      <c r="C7" s="1017"/>
      <c r="D7" s="1017"/>
      <c r="E7" s="1017"/>
      <c r="F7" s="1017"/>
      <c r="G7" s="1017"/>
      <c r="H7" s="1017"/>
      <c r="I7" s="1017"/>
      <c r="J7" s="1017"/>
      <c r="K7" s="1017"/>
      <c r="L7" s="101"/>
      <c r="M7" s="101"/>
      <c r="N7" s="101"/>
      <c r="O7" s="101"/>
      <c r="P7" s="101"/>
    </row>
    <row r="8" spans="1:16" ht="21.75" customHeight="1">
      <c r="A8" s="101"/>
      <c r="B8" s="101"/>
      <c r="C8" s="101"/>
      <c r="D8" s="101"/>
      <c r="E8" s="101"/>
      <c r="F8" s="101"/>
      <c r="G8" s="101"/>
      <c r="H8" s="517"/>
      <c r="I8" s="517"/>
      <c r="J8" s="101"/>
      <c r="K8" s="101"/>
      <c r="L8" s="101"/>
      <c r="M8" s="101"/>
      <c r="N8" s="101"/>
      <c r="O8" s="101"/>
      <c r="P8" s="101"/>
    </row>
    <row r="9" spans="1:16" ht="21.75" customHeight="1">
      <c r="A9" s="1017" t="s">
        <v>302</v>
      </c>
      <c r="B9" s="1017"/>
      <c r="C9" s="1017"/>
      <c r="D9" s="1017"/>
      <c r="E9" s="1017"/>
      <c r="F9" s="1017"/>
      <c r="G9" s="1017"/>
      <c r="H9" s="1017"/>
      <c r="I9" s="1017"/>
      <c r="J9" s="1017"/>
      <c r="K9" s="1017"/>
      <c r="L9" s="1017"/>
      <c r="M9" s="1017"/>
      <c r="N9" s="1017"/>
      <c r="O9" s="1017"/>
      <c r="P9" s="1017"/>
    </row>
    <row r="10" spans="1:16" ht="21" customHeight="1">
      <c r="A10" s="1017"/>
      <c r="B10" s="1017"/>
      <c r="C10" s="1017"/>
      <c r="D10" s="1017"/>
      <c r="E10" s="1017"/>
      <c r="F10" s="1017"/>
      <c r="G10" s="1017"/>
      <c r="H10" s="1017"/>
      <c r="I10" s="1017"/>
      <c r="J10" s="1017"/>
      <c r="K10" s="1017"/>
      <c r="L10" s="1017"/>
      <c r="M10" s="1017"/>
      <c r="N10" s="1017"/>
      <c r="O10" s="1017"/>
      <c r="P10" s="1017"/>
    </row>
    <row r="11" spans="1:16" ht="21.75" customHeight="1">
      <c r="A11" s="1013" t="s">
        <v>588</v>
      </c>
      <c r="B11" s="1019"/>
      <c r="C11" s="1019"/>
      <c r="D11" s="1019"/>
      <c r="E11" s="1019"/>
      <c r="F11" s="1019"/>
      <c r="G11" s="1019"/>
      <c r="H11" s="1019"/>
      <c r="I11" s="1019"/>
      <c r="J11" s="1019"/>
      <c r="K11" s="1019"/>
      <c r="L11" s="1019"/>
      <c r="M11" s="1019"/>
      <c r="N11" s="1019"/>
      <c r="O11" s="1019"/>
      <c r="P11" s="1019"/>
    </row>
    <row r="12" spans="1:16" ht="21" customHeight="1">
      <c r="A12" s="101"/>
      <c r="B12" s="101"/>
      <c r="C12" s="101"/>
      <c r="D12" s="101"/>
      <c r="E12" s="101"/>
      <c r="F12" s="101"/>
      <c r="G12" s="101"/>
      <c r="H12" s="101"/>
      <c r="I12" s="101"/>
      <c r="J12" s="101"/>
      <c r="K12" s="101"/>
      <c r="L12" s="101"/>
      <c r="M12" s="101"/>
      <c r="N12" s="101"/>
      <c r="O12" s="101"/>
      <c r="P12" s="101"/>
    </row>
    <row r="13" spans="1:16" s="143" customFormat="1" ht="21.75" customHeight="1">
      <c r="A13" s="668"/>
      <c r="B13" s="668"/>
      <c r="C13" s="668"/>
      <c r="D13" s="668"/>
      <c r="E13" s="668"/>
      <c r="F13" s="669" t="s">
        <v>303</v>
      </c>
      <c r="G13" s="670" t="str">
        <f>様式7!$F$4</f>
        <v>○○○○○○○○○○○ESCO事業</v>
      </c>
      <c r="H13" s="101"/>
      <c r="I13" s="321"/>
      <c r="J13" s="668"/>
      <c r="K13" s="668"/>
      <c r="L13" s="668"/>
      <c r="M13" s="668"/>
      <c r="N13" s="668"/>
      <c r="O13" s="668"/>
      <c r="P13" s="668"/>
    </row>
    <row r="14" spans="1:16" s="143" customFormat="1" ht="21.75" customHeight="1">
      <c r="A14" s="668"/>
      <c r="B14" s="668"/>
      <c r="C14" s="668"/>
      <c r="D14" s="668"/>
      <c r="E14" s="668"/>
      <c r="F14" s="668"/>
      <c r="G14" s="668" t="s">
        <v>306</v>
      </c>
      <c r="H14" s="321"/>
      <c r="I14" s="321"/>
      <c r="J14" s="668"/>
      <c r="K14" s="668"/>
      <c r="L14" s="668"/>
      <c r="M14" s="668"/>
      <c r="N14" s="668"/>
      <c r="O14" s="668"/>
      <c r="P14" s="668"/>
    </row>
    <row r="15" spans="1:16" s="143" customFormat="1" ht="21" customHeight="1">
      <c r="A15" s="668"/>
      <c r="B15" s="668"/>
      <c r="C15" s="668"/>
      <c r="D15" s="668"/>
      <c r="E15" s="668"/>
      <c r="F15" s="668"/>
      <c r="G15" s="668"/>
      <c r="H15" s="321"/>
      <c r="I15" s="668"/>
      <c r="J15" s="668"/>
      <c r="K15" s="668"/>
      <c r="L15" s="668"/>
      <c r="M15" s="668"/>
      <c r="N15" s="668"/>
      <c r="O15" s="668"/>
      <c r="P15" s="668"/>
    </row>
    <row r="16" spans="1:16" s="143" customFormat="1" ht="21.75" customHeight="1">
      <c r="A16" s="668"/>
      <c r="B16" s="668"/>
      <c r="C16" s="668"/>
      <c r="D16" s="668"/>
      <c r="E16" s="668"/>
      <c r="F16" s="669" t="s">
        <v>307</v>
      </c>
      <c r="G16" s="668" t="s">
        <v>308</v>
      </c>
      <c r="H16" s="668"/>
      <c r="I16" s="321"/>
      <c r="J16" s="668"/>
      <c r="K16" s="668"/>
      <c r="L16" s="668"/>
      <c r="M16" s="668"/>
      <c r="N16" s="668"/>
      <c r="O16" s="668"/>
      <c r="P16" s="668"/>
    </row>
    <row r="17" spans="1:16" s="143" customFormat="1" ht="21.75" customHeight="1">
      <c r="A17" s="668"/>
      <c r="B17" s="668"/>
      <c r="C17" s="668"/>
      <c r="D17" s="668"/>
      <c r="E17" s="668"/>
      <c r="F17" s="668"/>
      <c r="G17" s="668"/>
      <c r="H17" s="321"/>
      <c r="I17" s="321"/>
      <c r="J17" s="668"/>
      <c r="K17" s="668"/>
      <c r="L17" s="668"/>
      <c r="M17" s="668"/>
      <c r="N17" s="668"/>
      <c r="O17" s="668"/>
      <c r="P17" s="668"/>
    </row>
    <row r="18" spans="1:16" s="143" customFormat="1" ht="21" customHeight="1">
      <c r="A18" s="668"/>
      <c r="B18" s="668"/>
      <c r="C18" s="668"/>
      <c r="D18" s="668"/>
      <c r="E18" s="668"/>
      <c r="F18" s="668"/>
      <c r="G18" s="668"/>
      <c r="H18" s="668"/>
      <c r="I18" s="668"/>
      <c r="J18" s="668"/>
      <c r="K18" s="668"/>
      <c r="L18" s="668"/>
      <c r="M18" s="668"/>
      <c r="N18" s="668"/>
      <c r="O18" s="668"/>
      <c r="P18" s="668"/>
    </row>
    <row r="19" spans="1:16" s="143" customFormat="1" ht="21.75" customHeight="1">
      <c r="A19" s="668"/>
      <c r="B19" s="668"/>
      <c r="C19" s="668"/>
      <c r="D19" s="668"/>
      <c r="E19" s="668"/>
      <c r="F19" s="668"/>
      <c r="G19" s="668"/>
      <c r="H19" s="321"/>
      <c r="I19" s="321"/>
      <c r="J19" s="668"/>
      <c r="K19" s="668"/>
      <c r="L19" s="668"/>
      <c r="M19" s="668"/>
      <c r="N19" s="668"/>
      <c r="O19" s="668"/>
      <c r="P19" s="668"/>
    </row>
    <row r="20" spans="1:16" s="143" customFormat="1" ht="21.75" customHeight="1">
      <c r="A20" s="668"/>
      <c r="B20" s="668"/>
      <c r="C20" s="668"/>
      <c r="D20" s="668"/>
      <c r="E20" s="668"/>
      <c r="F20" s="668"/>
      <c r="G20" s="668"/>
      <c r="H20" s="321"/>
      <c r="I20" s="321"/>
      <c r="J20" s="668"/>
      <c r="K20" s="668"/>
      <c r="L20" s="668"/>
      <c r="M20" s="668"/>
      <c r="N20" s="668"/>
      <c r="O20" s="668"/>
      <c r="P20" s="668"/>
    </row>
    <row r="21" spans="1:16" s="143" customFormat="1" ht="21" customHeight="1">
      <c r="A21" s="668"/>
      <c r="B21" s="668"/>
      <c r="C21" s="668"/>
      <c r="D21" s="668"/>
      <c r="E21" s="668"/>
      <c r="F21" s="668"/>
      <c r="G21" s="668"/>
      <c r="H21" s="668"/>
      <c r="I21" s="668"/>
      <c r="J21" s="668"/>
      <c r="K21" s="668"/>
      <c r="L21" s="668"/>
      <c r="M21" s="668"/>
      <c r="N21" s="668"/>
      <c r="O21" s="668"/>
      <c r="P21" s="668"/>
    </row>
    <row r="22" spans="1:16" s="143" customFormat="1" ht="21.75" customHeight="1">
      <c r="A22" s="668"/>
      <c r="B22" s="668"/>
      <c r="C22" s="668"/>
      <c r="D22" s="668"/>
      <c r="E22" s="668"/>
      <c r="F22" s="668"/>
      <c r="G22" s="668"/>
      <c r="H22" s="321"/>
      <c r="I22" s="321"/>
      <c r="J22" s="668"/>
      <c r="K22" s="668"/>
      <c r="L22" s="668"/>
      <c r="M22" s="668"/>
      <c r="N22" s="668"/>
      <c r="O22" s="668"/>
      <c r="P22" s="668"/>
    </row>
    <row r="23" spans="1:16" s="143" customFormat="1" ht="21.75" customHeight="1">
      <c r="A23" s="668"/>
      <c r="B23" s="668"/>
      <c r="C23" s="668"/>
      <c r="D23" s="668"/>
      <c r="E23" s="668"/>
      <c r="F23" s="668"/>
      <c r="G23" s="668"/>
      <c r="H23" s="321"/>
      <c r="I23" s="321"/>
      <c r="J23" s="668"/>
      <c r="K23" s="668"/>
      <c r="L23" s="668"/>
      <c r="M23" s="668"/>
      <c r="N23" s="668"/>
      <c r="O23" s="668"/>
      <c r="P23" s="668"/>
    </row>
    <row r="24" spans="1:16" s="143" customFormat="1" ht="21" customHeight="1">
      <c r="A24" s="668"/>
      <c r="B24" s="668"/>
      <c r="C24" s="668"/>
      <c r="D24" s="668"/>
      <c r="E24" s="668"/>
      <c r="F24" s="668"/>
      <c r="G24" s="668"/>
      <c r="H24" s="668"/>
      <c r="I24" s="668"/>
      <c r="J24" s="668"/>
      <c r="K24" s="668"/>
      <c r="L24" s="668"/>
      <c r="M24" s="668"/>
      <c r="N24" s="668"/>
      <c r="O24" s="668"/>
      <c r="P24" s="668"/>
    </row>
    <row r="25" spans="1:16" s="143" customFormat="1" ht="21.75" customHeight="1">
      <c r="A25" s="668"/>
      <c r="B25" s="668"/>
      <c r="C25" s="668"/>
      <c r="D25" s="668"/>
      <c r="E25" s="668"/>
      <c r="F25" s="668"/>
      <c r="G25" s="668"/>
      <c r="H25" s="321"/>
      <c r="I25" s="321"/>
      <c r="J25" s="668"/>
      <c r="K25" s="668"/>
      <c r="L25" s="668"/>
      <c r="M25" s="668"/>
      <c r="N25" s="668"/>
      <c r="O25" s="668"/>
      <c r="P25" s="668"/>
    </row>
    <row r="26" spans="1:16" s="143" customFormat="1" ht="21.75" customHeight="1">
      <c r="A26" s="668"/>
      <c r="B26" s="668"/>
      <c r="C26" s="668"/>
      <c r="D26" s="668"/>
      <c r="E26" s="668"/>
      <c r="F26" s="668"/>
      <c r="G26" s="668"/>
      <c r="H26" s="321"/>
      <c r="I26" s="321"/>
      <c r="J26" s="668"/>
      <c r="K26" s="668"/>
      <c r="L26" s="668"/>
      <c r="M26" s="668"/>
      <c r="N26" s="668"/>
      <c r="O26" s="668"/>
      <c r="P26" s="668"/>
    </row>
    <row r="27" spans="1:16" s="143" customFormat="1" ht="21" customHeight="1">
      <c r="A27" s="668"/>
      <c r="B27" s="668"/>
      <c r="C27" s="668"/>
      <c r="D27" s="668"/>
      <c r="E27" s="668"/>
      <c r="F27" s="668"/>
      <c r="G27" s="668"/>
      <c r="H27" s="668"/>
      <c r="I27" s="668"/>
      <c r="J27" s="668"/>
      <c r="K27" s="668"/>
      <c r="L27" s="668"/>
      <c r="M27" s="668"/>
      <c r="N27" s="668"/>
      <c r="O27" s="668"/>
      <c r="P27" s="668"/>
    </row>
    <row r="28" spans="1:16" s="143" customFormat="1" ht="21.75" customHeight="1">
      <c r="A28" s="668"/>
      <c r="B28" s="668"/>
      <c r="C28" s="668"/>
      <c r="D28" s="668"/>
      <c r="E28" s="668"/>
      <c r="F28" s="668"/>
      <c r="G28" s="668"/>
      <c r="H28" s="321"/>
      <c r="I28" s="321"/>
      <c r="J28" s="668"/>
      <c r="K28" s="668"/>
      <c r="L28" s="668"/>
      <c r="M28" s="668"/>
      <c r="N28" s="668"/>
      <c r="O28" s="668"/>
      <c r="P28" s="668"/>
    </row>
    <row r="29" spans="1:16" s="143" customFormat="1" ht="21.75" customHeight="1">
      <c r="A29" s="668"/>
      <c r="B29" s="668"/>
      <c r="C29" s="668"/>
      <c r="D29" s="668"/>
      <c r="E29" s="668"/>
      <c r="F29" s="668"/>
      <c r="G29" s="668"/>
      <c r="H29" s="321"/>
      <c r="I29" s="321"/>
      <c r="J29" s="668"/>
      <c r="K29" s="668"/>
      <c r="L29" s="668"/>
      <c r="M29" s="668"/>
      <c r="N29" s="668"/>
      <c r="O29" s="668"/>
      <c r="P29" s="668"/>
    </row>
    <row r="30" spans="1:16" s="143" customFormat="1" ht="21" customHeight="1">
      <c r="A30" s="668"/>
      <c r="B30" s="668"/>
      <c r="C30" s="668"/>
      <c r="D30" s="668"/>
      <c r="E30" s="668"/>
      <c r="F30" s="668"/>
      <c r="G30" s="668"/>
      <c r="H30" s="668"/>
      <c r="I30" s="668"/>
      <c r="J30" s="668"/>
      <c r="K30" s="668"/>
      <c r="L30" s="668"/>
      <c r="M30" s="668"/>
      <c r="N30" s="668"/>
      <c r="O30" s="668"/>
      <c r="P30" s="668"/>
    </row>
    <row r="31" spans="1:16" s="143" customFormat="1" ht="21.75" customHeight="1">
      <c r="A31" s="668"/>
      <c r="B31" s="668"/>
      <c r="C31" s="668"/>
      <c r="D31" s="668"/>
      <c r="E31" s="668"/>
      <c r="F31" s="668"/>
      <c r="G31" s="668"/>
      <c r="H31" s="321"/>
      <c r="I31" s="321"/>
      <c r="J31" s="668"/>
      <c r="K31" s="668"/>
      <c r="L31" s="668"/>
      <c r="M31" s="668"/>
      <c r="N31" s="668"/>
      <c r="O31" s="668"/>
      <c r="P31" s="668"/>
    </row>
    <row r="32" spans="1:16" s="143" customFormat="1" hidden="1">
      <c r="A32" s="668"/>
      <c r="B32" s="671"/>
      <c r="C32" s="321"/>
      <c r="D32" s="321"/>
      <c r="E32" s="321"/>
      <c r="F32" s="321"/>
      <c r="G32" s="321"/>
      <c r="H32" s="321"/>
      <c r="I32" s="321"/>
      <c r="J32" s="672"/>
      <c r="K32" s="668"/>
      <c r="L32" s="668"/>
      <c r="M32" s="668"/>
      <c r="N32" s="668"/>
      <c r="O32" s="668"/>
      <c r="P32" s="668"/>
    </row>
    <row r="33" spans="1:16" s="143" customFormat="1" hidden="1">
      <c r="A33" s="668"/>
      <c r="B33" s="671"/>
      <c r="C33" s="321"/>
      <c r="D33" s="321"/>
      <c r="E33" s="321"/>
      <c r="F33" s="321"/>
      <c r="G33" s="321"/>
      <c r="H33" s="321"/>
      <c r="I33" s="321"/>
      <c r="J33" s="672"/>
      <c r="K33" s="668"/>
      <c r="L33" s="668"/>
      <c r="M33" s="668"/>
      <c r="N33" s="668"/>
      <c r="O33" s="668"/>
      <c r="P33" s="668"/>
    </row>
    <row r="34" spans="1:16" s="143" customFormat="1" hidden="1">
      <c r="A34" s="668"/>
      <c r="B34" s="671"/>
      <c r="C34" s="321"/>
      <c r="D34" s="321"/>
      <c r="E34" s="321"/>
      <c r="F34" s="321"/>
      <c r="G34" s="321"/>
      <c r="H34" s="321"/>
      <c r="I34" s="321"/>
      <c r="J34" s="672"/>
      <c r="K34" s="668"/>
      <c r="L34" s="668"/>
      <c r="M34" s="668"/>
      <c r="N34" s="668"/>
      <c r="O34" s="668"/>
      <c r="P34" s="668"/>
    </row>
    <row r="35" spans="1:16" s="143" customFormat="1" hidden="1">
      <c r="A35" s="668"/>
      <c r="B35" s="671"/>
      <c r="C35" s="321"/>
      <c r="D35" s="321"/>
      <c r="E35" s="321"/>
      <c r="F35" s="321"/>
      <c r="G35" s="321"/>
      <c r="H35" s="321"/>
      <c r="I35" s="321"/>
      <c r="J35" s="672"/>
      <c r="K35" s="668"/>
      <c r="L35" s="668"/>
      <c r="M35" s="668"/>
      <c r="N35" s="668"/>
      <c r="O35" s="668"/>
      <c r="P35" s="668"/>
    </row>
    <row r="36" spans="1:16" s="143" customFormat="1" hidden="1">
      <c r="A36" s="668"/>
      <c r="B36" s="671"/>
      <c r="C36" s="321"/>
      <c r="D36" s="321"/>
      <c r="E36" s="321"/>
      <c r="F36" s="321"/>
      <c r="G36" s="321"/>
      <c r="H36" s="321"/>
      <c r="I36" s="321"/>
      <c r="J36" s="672"/>
      <c r="K36" s="668"/>
      <c r="L36" s="668"/>
      <c r="M36" s="668"/>
      <c r="N36" s="668"/>
      <c r="O36" s="668"/>
      <c r="P36" s="668"/>
    </row>
    <row r="37" spans="1:16" s="143" customFormat="1" hidden="1">
      <c r="A37" s="668"/>
      <c r="B37" s="671"/>
      <c r="C37" s="321"/>
      <c r="D37" s="321"/>
      <c r="E37" s="321"/>
      <c r="F37" s="321"/>
      <c r="G37" s="321"/>
      <c r="H37" s="321"/>
      <c r="I37" s="321"/>
      <c r="J37" s="672"/>
      <c r="K37" s="668"/>
      <c r="L37" s="668"/>
      <c r="M37" s="668"/>
      <c r="N37" s="668"/>
      <c r="O37" s="668"/>
      <c r="P37" s="668"/>
    </row>
    <row r="38" spans="1:16" s="143" customFormat="1" hidden="1">
      <c r="A38" s="668"/>
      <c r="B38" s="671"/>
      <c r="C38" s="321"/>
      <c r="D38" s="321"/>
      <c r="E38" s="321"/>
      <c r="F38" s="321"/>
      <c r="G38" s="321"/>
      <c r="H38" s="321"/>
      <c r="I38" s="321"/>
      <c r="J38" s="672"/>
      <c r="K38" s="668"/>
      <c r="L38" s="668"/>
      <c r="M38" s="668"/>
      <c r="N38" s="668"/>
      <c r="O38" s="668"/>
      <c r="P38" s="668"/>
    </row>
    <row r="39" spans="1:16" s="143" customFormat="1" hidden="1">
      <c r="A39" s="668"/>
      <c r="B39" s="671"/>
      <c r="C39" s="321"/>
      <c r="D39" s="321"/>
      <c r="E39" s="321"/>
      <c r="F39" s="321"/>
      <c r="G39" s="321"/>
      <c r="H39" s="321"/>
      <c r="I39" s="321"/>
      <c r="J39" s="672"/>
      <c r="K39" s="668"/>
      <c r="L39" s="668"/>
      <c r="M39" s="668"/>
      <c r="N39" s="668"/>
      <c r="O39" s="668"/>
      <c r="P39" s="668"/>
    </row>
    <row r="40" spans="1:16" s="143" customFormat="1" ht="21.75" customHeight="1">
      <c r="A40" s="668"/>
      <c r="B40" s="668"/>
      <c r="C40" s="668"/>
      <c r="D40" s="668"/>
      <c r="E40" s="668"/>
      <c r="F40" s="668"/>
      <c r="G40" s="668"/>
      <c r="H40" s="321"/>
      <c r="I40" s="321"/>
      <c r="J40" s="668"/>
      <c r="K40" s="668"/>
      <c r="L40" s="668"/>
      <c r="M40" s="668"/>
      <c r="N40" s="668"/>
      <c r="O40" s="668"/>
      <c r="P40" s="668"/>
    </row>
    <row r="41" spans="1:16" s="143" customFormat="1" ht="21" customHeight="1">
      <c r="A41" s="668"/>
      <c r="B41" s="668"/>
      <c r="C41" s="668"/>
      <c r="D41" s="668"/>
      <c r="E41" s="668"/>
      <c r="F41" s="668"/>
      <c r="G41" s="668"/>
      <c r="H41" s="668"/>
      <c r="I41" s="668"/>
      <c r="J41" s="668"/>
      <c r="K41" s="668"/>
      <c r="L41" s="668"/>
      <c r="M41" s="668"/>
      <c r="N41" s="668"/>
      <c r="O41" s="668"/>
      <c r="P41" s="668"/>
    </row>
    <row r="42" spans="1:16" s="143" customFormat="1" ht="21.75" customHeight="1">
      <c r="A42" s="668"/>
      <c r="B42" s="668"/>
      <c r="C42" s="668"/>
      <c r="D42" s="668"/>
      <c r="E42" s="668"/>
      <c r="F42" s="668"/>
      <c r="G42" s="668"/>
      <c r="H42" s="321"/>
      <c r="I42" s="321"/>
      <c r="J42" s="668"/>
      <c r="K42" s="668"/>
      <c r="L42" s="668"/>
      <c r="M42" s="668"/>
      <c r="N42" s="668"/>
      <c r="O42" s="668"/>
      <c r="P42" s="668"/>
    </row>
    <row r="43" spans="1:16" s="143" customFormat="1" ht="21.75" customHeight="1">
      <c r="A43" s="668"/>
      <c r="B43" s="668"/>
      <c r="C43" s="668"/>
      <c r="D43" s="668"/>
      <c r="E43" s="668"/>
      <c r="F43" s="668"/>
      <c r="G43" s="668"/>
      <c r="H43" s="321"/>
      <c r="I43" s="321"/>
      <c r="J43" s="668"/>
      <c r="K43" s="668"/>
      <c r="L43" s="668"/>
      <c r="M43" s="668"/>
      <c r="N43" s="668"/>
      <c r="O43" s="668"/>
      <c r="P43" s="668"/>
    </row>
    <row r="44" spans="1:16" s="143" customFormat="1" ht="21" customHeight="1">
      <c r="A44" s="1018" t="s">
        <v>599</v>
      </c>
      <c r="B44" s="1018"/>
      <c r="C44" s="1018"/>
      <c r="D44" s="1018"/>
      <c r="E44" s="1018"/>
      <c r="F44" s="1018"/>
      <c r="G44" s="1018"/>
      <c r="H44" s="1018"/>
      <c r="I44" s="1018"/>
      <c r="J44" s="1018"/>
      <c r="K44" s="1018"/>
      <c r="L44" s="1018"/>
      <c r="M44" s="1018"/>
      <c r="N44" s="1018"/>
      <c r="O44" s="1018"/>
      <c r="P44" s="1018"/>
    </row>
    <row r="45" spans="1:16" s="143" customFormat="1" ht="21.75" customHeight="1">
      <c r="A45" s="668"/>
      <c r="B45" s="668"/>
      <c r="C45" s="668"/>
      <c r="D45" s="668"/>
      <c r="E45" s="668"/>
      <c r="F45" s="668"/>
      <c r="G45" s="668"/>
      <c r="H45" s="321"/>
      <c r="I45" s="321"/>
      <c r="J45" s="668"/>
      <c r="K45" s="668"/>
      <c r="L45" s="668"/>
      <c r="M45" s="668"/>
      <c r="N45" s="668"/>
      <c r="O45" s="668"/>
      <c r="P45" s="495" t="str">
        <f>様式7!F4</f>
        <v>○○○○○○○○○○○ESCO事業</v>
      </c>
    </row>
    <row r="46" spans="1:16" ht="21.75" customHeight="1">
      <c r="H46" s="1"/>
      <c r="I46" s="1"/>
    </row>
    <row r="47" spans="1:16" ht="21" customHeight="1"/>
    <row r="48" spans="1:16" ht="21.75" customHeight="1">
      <c r="H48" s="1"/>
      <c r="I48" s="1"/>
    </row>
    <row r="49" spans="8:10" ht="21.75" customHeight="1">
      <c r="H49" s="1"/>
      <c r="I49" s="1"/>
    </row>
    <row r="50" spans="8:10" ht="21" customHeight="1"/>
    <row r="51" spans="8:10" ht="21.75" customHeight="1">
      <c r="H51" s="1"/>
      <c r="I51" s="1"/>
    </row>
    <row r="52" spans="8:10" s="15" customFormat="1" ht="18.75">
      <c r="H52" s="16"/>
      <c r="I52" s="16"/>
      <c r="J52" s="17"/>
    </row>
  </sheetData>
  <mergeCells count="5">
    <mergeCell ref="A6:K7"/>
    <mergeCell ref="A9:P10"/>
    <mergeCell ref="A44:P44"/>
    <mergeCell ref="A11:P11"/>
    <mergeCell ref="O1:P1"/>
  </mergeCells>
  <phoneticPr fontId="3"/>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Normal="100" zoomScaleSheetLayoutView="100" workbookViewId="0">
      <selection activeCell="J20" sqref="J20:N20"/>
    </sheetView>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c r="F1" s="698"/>
    </row>
    <row r="2" spans="2:6" s="1" customFormat="1">
      <c r="D2" s="18"/>
      <c r="E2" s="3"/>
      <c r="F2" s="698"/>
    </row>
    <row r="3" spans="2:6" s="316" customFormat="1" ht="14.25" thickBot="1">
      <c r="B3" s="316" t="s">
        <v>585</v>
      </c>
      <c r="D3" s="526"/>
      <c r="E3" s="527"/>
      <c r="F3" s="528"/>
    </row>
    <row r="4" spans="2:6">
      <c r="B4" s="19" t="s">
        <v>313</v>
      </c>
      <c r="C4" s="20"/>
      <c r="D4" s="20"/>
      <c r="E4" s="20"/>
      <c r="F4" s="21"/>
    </row>
    <row r="5" spans="2:6">
      <c r="B5" s="22" t="s">
        <v>519</v>
      </c>
      <c r="C5" s="23" t="s">
        <v>0</v>
      </c>
      <c r="D5" s="23" t="s">
        <v>1</v>
      </c>
      <c r="E5" s="23" t="s">
        <v>8</v>
      </c>
      <c r="F5" s="24" t="s">
        <v>2</v>
      </c>
    </row>
    <row r="6" spans="2:6" ht="33" customHeight="1">
      <c r="B6" s="31"/>
      <c r="C6" s="27"/>
      <c r="D6" s="23"/>
      <c r="E6" s="308"/>
      <c r="F6" s="25"/>
    </row>
    <row r="7" spans="2:6" ht="33" customHeight="1">
      <c r="B7" s="31"/>
      <c r="C7" s="27"/>
      <c r="D7" s="23"/>
      <c r="E7" s="308"/>
      <c r="F7" s="25"/>
    </row>
    <row r="8" spans="2:6" ht="33" customHeight="1">
      <c r="B8" s="22"/>
      <c r="C8" s="27"/>
      <c r="D8" s="23"/>
      <c r="E8" s="308"/>
      <c r="F8" s="25"/>
    </row>
    <row r="9" spans="2:6" ht="33" customHeight="1">
      <c r="B9" s="31"/>
      <c r="C9" s="27"/>
      <c r="D9" s="23"/>
      <c r="E9" s="308"/>
      <c r="F9" s="25"/>
    </row>
    <row r="10" spans="2:6" ht="33" customHeight="1">
      <c r="B10" s="22"/>
      <c r="C10" s="27"/>
      <c r="D10" s="328"/>
      <c r="E10" s="308"/>
      <c r="F10" s="25"/>
    </row>
    <row r="11" spans="2:6" ht="33" customHeight="1">
      <c r="B11" s="26"/>
      <c r="C11" s="27"/>
      <c r="D11" s="27"/>
      <c r="E11" s="308"/>
      <c r="F11" s="25"/>
    </row>
    <row r="12" spans="2:6" ht="33" customHeight="1">
      <c r="B12" s="26"/>
      <c r="C12" s="27"/>
      <c r="D12" s="27"/>
      <c r="E12" s="308"/>
      <c r="F12" s="25"/>
    </row>
    <row r="13" spans="2:6" ht="33" customHeight="1">
      <c r="B13" s="26"/>
      <c r="C13" s="27"/>
      <c r="D13" s="27"/>
      <c r="E13" s="308"/>
      <c r="F13" s="25"/>
    </row>
    <row r="14" spans="2:6" ht="33" customHeight="1">
      <c r="B14" s="26"/>
      <c r="C14" s="27"/>
      <c r="D14" s="27"/>
      <c r="E14" s="308"/>
      <c r="F14" s="25"/>
    </row>
    <row r="15" spans="2:6" ht="33" customHeight="1">
      <c r="B15" s="26"/>
      <c r="C15" s="27"/>
      <c r="D15" s="27"/>
      <c r="E15" s="308"/>
      <c r="F15" s="25"/>
    </row>
    <row r="16" spans="2:6" ht="33" customHeight="1">
      <c r="B16" s="22"/>
      <c r="C16" s="27"/>
      <c r="D16" s="27"/>
      <c r="E16" s="308"/>
      <c r="F16" s="25"/>
    </row>
    <row r="17" spans="1:7" ht="33" customHeight="1">
      <c r="B17" s="522"/>
      <c r="C17" s="523"/>
      <c r="D17" s="523"/>
      <c r="E17" s="524"/>
      <c r="F17" s="525"/>
    </row>
    <row r="18" spans="1:7" ht="33" customHeight="1">
      <c r="B18" s="26"/>
      <c r="C18" s="27"/>
      <c r="D18" s="27"/>
      <c r="E18" s="308"/>
      <c r="F18" s="25"/>
    </row>
    <row r="19" spans="1:7" ht="33" customHeight="1" thickBot="1">
      <c r="B19" s="26"/>
      <c r="C19" s="27"/>
      <c r="D19" s="27"/>
      <c r="E19" s="308"/>
      <c r="F19" s="25"/>
    </row>
    <row r="20" spans="1:7" ht="33" customHeight="1" thickTop="1" thickBot="1">
      <c r="B20" s="395" t="s">
        <v>413</v>
      </c>
      <c r="C20" s="393"/>
      <c r="D20" s="393"/>
      <c r="E20" s="396"/>
      <c r="F20" s="394"/>
    </row>
    <row r="21" spans="1:7" ht="33" customHeight="1" thickBot="1">
      <c r="B21" s="521" t="s">
        <v>521</v>
      </c>
      <c r="C21" s="1"/>
      <c r="D21" s="1"/>
      <c r="E21" s="518"/>
      <c r="F21" s="518" t="s">
        <v>524</v>
      </c>
    </row>
    <row r="22" spans="1:7" ht="33" customHeight="1">
      <c r="B22" s="519" t="s">
        <v>539</v>
      </c>
      <c r="C22" s="1020" t="s">
        <v>520</v>
      </c>
      <c r="D22" s="1021"/>
      <c r="E22" s="1022"/>
      <c r="F22" s="1023"/>
    </row>
    <row r="23" spans="1:7" ht="33" customHeight="1">
      <c r="B23" s="520"/>
      <c r="C23" s="1024" t="s">
        <v>549</v>
      </c>
      <c r="D23" s="1025"/>
      <c r="E23" s="1026"/>
      <c r="F23" s="1027"/>
    </row>
    <row r="24" spans="1:7" ht="33" customHeight="1">
      <c r="B24" s="1028" t="s">
        <v>564</v>
      </c>
      <c r="C24" s="1029"/>
      <c r="D24" s="1029"/>
      <c r="E24" s="1030"/>
      <c r="F24" s="1031"/>
    </row>
    <row r="25" spans="1:7" ht="33" customHeight="1" thickBot="1">
      <c r="B25" s="1032" t="s">
        <v>550</v>
      </c>
      <c r="C25" s="1033"/>
      <c r="D25" s="1033"/>
      <c r="E25" s="1034"/>
      <c r="F25" s="1035"/>
    </row>
    <row r="26" spans="1:7">
      <c r="F26" s="12"/>
    </row>
    <row r="27" spans="1:7">
      <c r="A27" s="1016" t="s">
        <v>531</v>
      </c>
      <c r="B27" s="1016"/>
      <c r="C27" s="1016"/>
      <c r="D27" s="1016"/>
      <c r="E27" s="1016"/>
      <c r="F27" s="1016"/>
    </row>
    <row r="28" spans="1:7" s="15" customFormat="1" ht="18.75">
      <c r="G28" s="49"/>
    </row>
    <row r="29" spans="1:7">
      <c r="F29" s="496" t="str">
        <f>様式7!$F$4</f>
        <v>○○○○○○○○○○○ESCO事業</v>
      </c>
    </row>
  </sheetData>
  <mergeCells count="9">
    <mergeCell ref="A27:F27"/>
    <mergeCell ref="C22:D22"/>
    <mergeCell ref="E22:F22"/>
    <mergeCell ref="C23:D23"/>
    <mergeCell ref="E23:F23"/>
    <mergeCell ref="B24:D24"/>
    <mergeCell ref="E24:F24"/>
    <mergeCell ref="B25:D25"/>
    <mergeCell ref="E25:F25"/>
  </mergeCells>
  <phoneticPr fontId="3"/>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30"/>
  <sheetViews>
    <sheetView view="pageBreakPreview" zoomScaleNormal="100" zoomScaleSheetLayoutView="100" workbookViewId="0">
      <selection activeCell="J20" sqref="J20:N20"/>
    </sheetView>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row r="2" spans="2:6" s="1" customFormat="1">
      <c r="D2" s="18"/>
      <c r="E2" s="3"/>
      <c r="F2" s="3"/>
    </row>
    <row r="3" spans="2:6" ht="14.25" thickBot="1">
      <c r="B3" s="143" t="s">
        <v>786</v>
      </c>
      <c r="D3" s="14"/>
      <c r="E3" s="2"/>
      <c r="F3" s="329"/>
    </row>
    <row r="4" spans="2:6">
      <c r="B4" s="30" t="s">
        <v>309</v>
      </c>
      <c r="C4" s="20"/>
      <c r="D4" s="20"/>
      <c r="E4" s="20"/>
      <c r="F4" s="21"/>
    </row>
    <row r="5" spans="2:6">
      <c r="B5" s="22" t="s">
        <v>4</v>
      </c>
      <c r="C5" s="23" t="s">
        <v>0</v>
      </c>
      <c r="D5" s="23" t="s">
        <v>1</v>
      </c>
      <c r="E5" s="23" t="s">
        <v>8</v>
      </c>
      <c r="F5" s="24" t="s">
        <v>2</v>
      </c>
    </row>
    <row r="6" spans="2:6" ht="33" customHeight="1">
      <c r="B6" s="31"/>
      <c r="C6" s="27"/>
      <c r="D6" s="23"/>
      <c r="E6" s="308"/>
      <c r="F6" s="25"/>
    </row>
    <row r="7" spans="2:6" ht="33" customHeight="1">
      <c r="B7" s="31"/>
      <c r="C7" s="27"/>
      <c r="D7" s="23"/>
      <c r="E7" s="308"/>
      <c r="F7" s="25"/>
    </row>
    <row r="8" spans="2:6" ht="33" customHeight="1">
      <c r="B8" s="31"/>
      <c r="C8" s="27"/>
      <c r="D8" s="23"/>
      <c r="E8" s="308"/>
      <c r="F8" s="25"/>
    </row>
    <row r="9" spans="2:6" ht="33" customHeight="1">
      <c r="B9" s="31"/>
      <c r="C9" s="27"/>
      <c r="D9" s="23"/>
      <c r="E9" s="308"/>
      <c r="F9" s="25"/>
    </row>
    <row r="10" spans="2:6" ht="33" customHeight="1">
      <c r="B10" s="31"/>
      <c r="C10" s="27"/>
      <c r="D10" s="23"/>
      <c r="E10" s="308"/>
      <c r="F10" s="25"/>
    </row>
    <row r="11" spans="2:6" ht="33" customHeight="1">
      <c r="B11" s="32"/>
      <c r="C11" s="27"/>
      <c r="D11" s="27"/>
      <c r="E11" s="308"/>
      <c r="F11" s="25"/>
    </row>
    <row r="12" spans="2:6" ht="33" customHeight="1">
      <c r="B12" s="26"/>
      <c r="C12" s="27"/>
      <c r="D12" s="27"/>
      <c r="E12" s="308"/>
      <c r="F12" s="25"/>
    </row>
    <row r="13" spans="2:6" ht="33" customHeight="1">
      <c r="B13" s="22"/>
      <c r="C13" s="27"/>
      <c r="D13" s="27"/>
      <c r="E13" s="308"/>
      <c r="F13" s="25"/>
    </row>
    <row r="14" spans="2:6" ht="33" customHeight="1">
      <c r="B14" s="26"/>
      <c r="C14" s="27"/>
      <c r="D14" s="27"/>
      <c r="E14" s="308"/>
      <c r="F14" s="25"/>
    </row>
    <row r="15" spans="2:6" ht="33" customHeight="1">
      <c r="B15" s="26"/>
      <c r="C15" s="27"/>
      <c r="D15" s="27"/>
      <c r="E15" s="308"/>
      <c r="F15" s="25"/>
    </row>
    <row r="16" spans="2:6" ht="33" customHeight="1">
      <c r="B16" s="26"/>
      <c r="C16" s="27"/>
      <c r="D16" s="27"/>
      <c r="E16" s="308"/>
      <c r="F16" s="25"/>
    </row>
    <row r="17" spans="1:7" ht="33" customHeight="1">
      <c r="B17" s="26"/>
      <c r="C17" s="27"/>
      <c r="D17" s="27"/>
      <c r="E17" s="308"/>
      <c r="F17" s="25"/>
    </row>
    <row r="18" spans="1:7" ht="33" customHeight="1">
      <c r="B18" s="26"/>
      <c r="C18" s="27"/>
      <c r="D18" s="27"/>
      <c r="E18" s="308"/>
      <c r="F18" s="25"/>
    </row>
    <row r="19" spans="1:7" ht="33" customHeight="1">
      <c r="B19" s="26"/>
      <c r="C19" s="27"/>
      <c r="D19" s="27"/>
      <c r="E19" s="308"/>
      <c r="F19" s="25"/>
    </row>
    <row r="20" spans="1:7" ht="33" customHeight="1" thickBot="1">
      <c r="B20" s="390"/>
      <c r="C20" s="391"/>
      <c r="D20" s="391"/>
      <c r="E20" s="397"/>
      <c r="F20" s="392"/>
    </row>
    <row r="21" spans="1:7" ht="33" customHeight="1" thickTop="1" thickBot="1">
      <c r="B21" s="395" t="s">
        <v>314</v>
      </c>
      <c r="C21" s="393"/>
      <c r="D21" s="393"/>
      <c r="E21" s="396"/>
      <c r="F21" s="394"/>
    </row>
    <row r="22" spans="1:7" ht="33" customHeight="1" thickBot="1">
      <c r="B22" s="521" t="s">
        <v>522</v>
      </c>
      <c r="C22" s="1"/>
      <c r="D22" s="1"/>
      <c r="E22" s="518"/>
      <c r="F22" s="518" t="s">
        <v>523</v>
      </c>
    </row>
    <row r="23" spans="1:7" ht="33" customHeight="1">
      <c r="B23" s="519" t="s">
        <v>539</v>
      </c>
      <c r="C23" s="1020" t="s">
        <v>520</v>
      </c>
      <c r="D23" s="1021"/>
      <c r="E23" s="1022"/>
      <c r="F23" s="1023"/>
    </row>
    <row r="24" spans="1:7" ht="33" customHeight="1">
      <c r="B24" s="520"/>
      <c r="C24" s="1024" t="s">
        <v>549</v>
      </c>
      <c r="D24" s="1025"/>
      <c r="E24" s="1026"/>
      <c r="F24" s="1027"/>
    </row>
    <row r="25" spans="1:7" ht="33" customHeight="1">
      <c r="B25" s="1028" t="s">
        <v>564</v>
      </c>
      <c r="C25" s="1029"/>
      <c r="D25" s="1029"/>
      <c r="E25" s="1030"/>
      <c r="F25" s="1031"/>
    </row>
    <row r="26" spans="1:7" ht="33" customHeight="1" thickBot="1">
      <c r="B26" s="1032" t="s">
        <v>550</v>
      </c>
      <c r="C26" s="1033"/>
      <c r="D26" s="1033"/>
      <c r="E26" s="1036"/>
      <c r="F26" s="1035"/>
    </row>
    <row r="27" spans="1:7">
      <c r="F27" s="12"/>
    </row>
    <row r="29" spans="1:7" s="15" customFormat="1" ht="18.75">
      <c r="A29" s="1016" t="s">
        <v>310</v>
      </c>
      <c r="B29" s="1016"/>
      <c r="C29" s="1016"/>
      <c r="D29" s="1016"/>
      <c r="E29" s="1016"/>
      <c r="F29" s="1016"/>
      <c r="G29" s="1016"/>
    </row>
    <row r="30" spans="1:7">
      <c r="F30" s="496" t="str">
        <f>様式7!$F$4</f>
        <v>○○○○○○○○○○○ESCO事業</v>
      </c>
    </row>
  </sheetData>
  <mergeCells count="9">
    <mergeCell ref="A29:G29"/>
    <mergeCell ref="C23:D23"/>
    <mergeCell ref="C24:D24"/>
    <mergeCell ref="B25:D25"/>
    <mergeCell ref="B26:D26"/>
    <mergeCell ref="E23:F23"/>
    <mergeCell ref="E24:F24"/>
    <mergeCell ref="E25:F25"/>
    <mergeCell ref="E26:F26"/>
  </mergeCells>
  <phoneticPr fontId="3"/>
  <pageMargins left="0.90551181102362199" right="0.51181102362204722" top="0.74803149606299213" bottom="0.74803149606299213" header="0.31496062992125984" footer="0.31496062992125984"/>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9"/>
  <sheetViews>
    <sheetView view="pageBreakPreview" zoomScaleNormal="100" zoomScaleSheetLayoutView="100" workbookViewId="0">
      <selection activeCell="J20" sqref="J20:N20"/>
    </sheetView>
  </sheetViews>
  <sheetFormatPr defaultRowHeight="13.5"/>
  <cols>
    <col min="1" max="1" width="5.625" customWidth="1"/>
    <col min="2" max="2" width="21.375" customWidth="1"/>
    <col min="3" max="3" width="14.125" customWidth="1"/>
    <col min="4" max="4" width="8.875" customWidth="1"/>
    <col min="5" max="5" width="5.625" customWidth="1"/>
    <col min="6" max="6" width="14.75" customWidth="1"/>
    <col min="7" max="7" width="13.25" customWidth="1"/>
    <col min="8" max="8" width="5.625" customWidth="1"/>
    <col min="9" max="9" width="9.375" customWidth="1"/>
    <col min="257" max="257" width="5.625" customWidth="1"/>
    <col min="258" max="258" width="21.375" customWidth="1"/>
    <col min="259" max="259" width="14.125" customWidth="1"/>
    <col min="260" max="260" width="8.875" customWidth="1"/>
    <col min="261" max="261" width="5.625" customWidth="1"/>
    <col min="262" max="262" width="14.75" customWidth="1"/>
    <col min="263" max="263" width="13.25" customWidth="1"/>
    <col min="264" max="264" width="5.625" customWidth="1"/>
    <col min="265" max="265" width="9.375" customWidth="1"/>
    <col min="513" max="513" width="5.625" customWidth="1"/>
    <col min="514" max="514" width="21.375" customWidth="1"/>
    <col min="515" max="515" width="14.125" customWidth="1"/>
    <col min="516" max="516" width="8.875" customWidth="1"/>
    <col min="517" max="517" width="5.625" customWidth="1"/>
    <col min="518" max="518" width="14.75" customWidth="1"/>
    <col min="519" max="519" width="13.25" customWidth="1"/>
    <col min="520" max="520" width="5.625" customWidth="1"/>
    <col min="521" max="521" width="9.375" customWidth="1"/>
    <col min="769" max="769" width="5.625" customWidth="1"/>
    <col min="770" max="770" width="21.375" customWidth="1"/>
    <col min="771" max="771" width="14.125" customWidth="1"/>
    <col min="772" max="772" width="8.875" customWidth="1"/>
    <col min="773" max="773" width="5.625" customWidth="1"/>
    <col min="774" max="774" width="14.75" customWidth="1"/>
    <col min="775" max="775" width="13.25" customWidth="1"/>
    <col min="776" max="776" width="5.625" customWidth="1"/>
    <col min="777" max="777" width="9.375" customWidth="1"/>
    <col min="1025" max="1025" width="5.625" customWidth="1"/>
    <col min="1026" max="1026" width="21.375" customWidth="1"/>
    <col min="1027" max="1027" width="14.125" customWidth="1"/>
    <col min="1028" max="1028" width="8.875" customWidth="1"/>
    <col min="1029" max="1029" width="5.625" customWidth="1"/>
    <col min="1030" max="1030" width="14.75" customWidth="1"/>
    <col min="1031" max="1031" width="13.25" customWidth="1"/>
    <col min="1032" max="1032" width="5.625" customWidth="1"/>
    <col min="1033" max="1033" width="9.375" customWidth="1"/>
    <col min="1281" max="1281" width="5.625" customWidth="1"/>
    <col min="1282" max="1282" width="21.375" customWidth="1"/>
    <col min="1283" max="1283" width="14.125" customWidth="1"/>
    <col min="1284" max="1284" width="8.875" customWidth="1"/>
    <col min="1285" max="1285" width="5.625" customWidth="1"/>
    <col min="1286" max="1286" width="14.75" customWidth="1"/>
    <col min="1287" max="1287" width="13.25" customWidth="1"/>
    <col min="1288" max="1288" width="5.625" customWidth="1"/>
    <col min="1289" max="1289" width="9.375" customWidth="1"/>
    <col min="1537" max="1537" width="5.625" customWidth="1"/>
    <col min="1538" max="1538" width="21.375" customWidth="1"/>
    <col min="1539" max="1539" width="14.125" customWidth="1"/>
    <col min="1540" max="1540" width="8.875" customWidth="1"/>
    <col min="1541" max="1541" width="5.625" customWidth="1"/>
    <col min="1542" max="1542" width="14.75" customWidth="1"/>
    <col min="1543" max="1543" width="13.25" customWidth="1"/>
    <col min="1544" max="1544" width="5.625" customWidth="1"/>
    <col min="1545" max="1545" width="9.375" customWidth="1"/>
    <col min="1793" max="1793" width="5.625" customWidth="1"/>
    <col min="1794" max="1794" width="21.375" customWidth="1"/>
    <col min="1795" max="1795" width="14.125" customWidth="1"/>
    <col min="1796" max="1796" width="8.875" customWidth="1"/>
    <col min="1797" max="1797" width="5.625" customWidth="1"/>
    <col min="1798" max="1798" width="14.75" customWidth="1"/>
    <col min="1799" max="1799" width="13.25" customWidth="1"/>
    <col min="1800" max="1800" width="5.625" customWidth="1"/>
    <col min="1801" max="1801" width="9.375" customWidth="1"/>
    <col min="2049" max="2049" width="5.625" customWidth="1"/>
    <col min="2050" max="2050" width="21.375" customWidth="1"/>
    <col min="2051" max="2051" width="14.125" customWidth="1"/>
    <col min="2052" max="2052" width="8.875" customWidth="1"/>
    <col min="2053" max="2053" width="5.625" customWidth="1"/>
    <col min="2054" max="2054" width="14.75" customWidth="1"/>
    <col min="2055" max="2055" width="13.25" customWidth="1"/>
    <col min="2056" max="2056" width="5.625" customWidth="1"/>
    <col min="2057" max="2057" width="9.375" customWidth="1"/>
    <col min="2305" max="2305" width="5.625" customWidth="1"/>
    <col min="2306" max="2306" width="21.375" customWidth="1"/>
    <col min="2307" max="2307" width="14.125" customWidth="1"/>
    <col min="2308" max="2308" width="8.875" customWidth="1"/>
    <col min="2309" max="2309" width="5.625" customWidth="1"/>
    <col min="2310" max="2310" width="14.75" customWidth="1"/>
    <col min="2311" max="2311" width="13.25" customWidth="1"/>
    <col min="2312" max="2312" width="5.625" customWidth="1"/>
    <col min="2313" max="2313" width="9.375" customWidth="1"/>
    <col min="2561" max="2561" width="5.625" customWidth="1"/>
    <col min="2562" max="2562" width="21.375" customWidth="1"/>
    <col min="2563" max="2563" width="14.125" customWidth="1"/>
    <col min="2564" max="2564" width="8.875" customWidth="1"/>
    <col min="2565" max="2565" width="5.625" customWidth="1"/>
    <col min="2566" max="2566" width="14.75" customWidth="1"/>
    <col min="2567" max="2567" width="13.25" customWidth="1"/>
    <col min="2568" max="2568" width="5.625" customWidth="1"/>
    <col min="2569" max="2569" width="9.375" customWidth="1"/>
    <col min="2817" max="2817" width="5.625" customWidth="1"/>
    <col min="2818" max="2818" width="21.375" customWidth="1"/>
    <col min="2819" max="2819" width="14.125" customWidth="1"/>
    <col min="2820" max="2820" width="8.875" customWidth="1"/>
    <col min="2821" max="2821" width="5.625" customWidth="1"/>
    <col min="2822" max="2822" width="14.75" customWidth="1"/>
    <col min="2823" max="2823" width="13.25" customWidth="1"/>
    <col min="2824" max="2824" width="5.625" customWidth="1"/>
    <col min="2825" max="2825" width="9.375" customWidth="1"/>
    <col min="3073" max="3073" width="5.625" customWidth="1"/>
    <col min="3074" max="3074" width="21.375" customWidth="1"/>
    <col min="3075" max="3075" width="14.125" customWidth="1"/>
    <col min="3076" max="3076" width="8.875" customWidth="1"/>
    <col min="3077" max="3077" width="5.625" customWidth="1"/>
    <col min="3078" max="3078" width="14.75" customWidth="1"/>
    <col min="3079" max="3079" width="13.25" customWidth="1"/>
    <col min="3080" max="3080" width="5.625" customWidth="1"/>
    <col min="3081" max="3081" width="9.375" customWidth="1"/>
    <col min="3329" max="3329" width="5.625" customWidth="1"/>
    <col min="3330" max="3330" width="21.375" customWidth="1"/>
    <col min="3331" max="3331" width="14.125" customWidth="1"/>
    <col min="3332" max="3332" width="8.875" customWidth="1"/>
    <col min="3333" max="3333" width="5.625" customWidth="1"/>
    <col min="3334" max="3334" width="14.75" customWidth="1"/>
    <col min="3335" max="3335" width="13.25" customWidth="1"/>
    <col min="3336" max="3336" width="5.625" customWidth="1"/>
    <col min="3337" max="3337" width="9.375" customWidth="1"/>
    <col min="3585" max="3585" width="5.625" customWidth="1"/>
    <col min="3586" max="3586" width="21.375" customWidth="1"/>
    <col min="3587" max="3587" width="14.125" customWidth="1"/>
    <col min="3588" max="3588" width="8.875" customWidth="1"/>
    <col min="3589" max="3589" width="5.625" customWidth="1"/>
    <col min="3590" max="3590" width="14.75" customWidth="1"/>
    <col min="3591" max="3591" width="13.25" customWidth="1"/>
    <col min="3592" max="3592" width="5.625" customWidth="1"/>
    <col min="3593" max="3593" width="9.375" customWidth="1"/>
    <col min="3841" max="3841" width="5.625" customWidth="1"/>
    <col min="3842" max="3842" width="21.375" customWidth="1"/>
    <col min="3843" max="3843" width="14.125" customWidth="1"/>
    <col min="3844" max="3844" width="8.875" customWidth="1"/>
    <col min="3845" max="3845" width="5.625" customWidth="1"/>
    <col min="3846" max="3846" width="14.75" customWidth="1"/>
    <col min="3847" max="3847" width="13.25" customWidth="1"/>
    <col min="3848" max="3848" width="5.625" customWidth="1"/>
    <col min="3849" max="3849" width="9.375" customWidth="1"/>
    <col min="4097" max="4097" width="5.625" customWidth="1"/>
    <col min="4098" max="4098" width="21.375" customWidth="1"/>
    <col min="4099" max="4099" width="14.125" customWidth="1"/>
    <col min="4100" max="4100" width="8.875" customWidth="1"/>
    <col min="4101" max="4101" width="5.625" customWidth="1"/>
    <col min="4102" max="4102" width="14.75" customWidth="1"/>
    <col min="4103" max="4103" width="13.25" customWidth="1"/>
    <col min="4104" max="4104" width="5.625" customWidth="1"/>
    <col min="4105" max="4105" width="9.375" customWidth="1"/>
    <col min="4353" max="4353" width="5.625" customWidth="1"/>
    <col min="4354" max="4354" width="21.375" customWidth="1"/>
    <col min="4355" max="4355" width="14.125" customWidth="1"/>
    <col min="4356" max="4356" width="8.875" customWidth="1"/>
    <col min="4357" max="4357" width="5.625" customWidth="1"/>
    <col min="4358" max="4358" width="14.75" customWidth="1"/>
    <col min="4359" max="4359" width="13.25" customWidth="1"/>
    <col min="4360" max="4360" width="5.625" customWidth="1"/>
    <col min="4361" max="4361" width="9.375" customWidth="1"/>
    <col min="4609" max="4609" width="5.625" customWidth="1"/>
    <col min="4610" max="4610" width="21.375" customWidth="1"/>
    <col min="4611" max="4611" width="14.125" customWidth="1"/>
    <col min="4612" max="4612" width="8.875" customWidth="1"/>
    <col min="4613" max="4613" width="5.625" customWidth="1"/>
    <col min="4614" max="4614" width="14.75" customWidth="1"/>
    <col min="4615" max="4615" width="13.25" customWidth="1"/>
    <col min="4616" max="4616" width="5.625" customWidth="1"/>
    <col min="4617" max="4617" width="9.375" customWidth="1"/>
    <col min="4865" max="4865" width="5.625" customWidth="1"/>
    <col min="4866" max="4866" width="21.375" customWidth="1"/>
    <col min="4867" max="4867" width="14.125" customWidth="1"/>
    <col min="4868" max="4868" width="8.875" customWidth="1"/>
    <col min="4869" max="4869" width="5.625" customWidth="1"/>
    <col min="4870" max="4870" width="14.75" customWidth="1"/>
    <col min="4871" max="4871" width="13.25" customWidth="1"/>
    <col min="4872" max="4872" width="5.625" customWidth="1"/>
    <col min="4873" max="4873" width="9.375" customWidth="1"/>
    <col min="5121" max="5121" width="5.625" customWidth="1"/>
    <col min="5122" max="5122" width="21.375" customWidth="1"/>
    <col min="5123" max="5123" width="14.125" customWidth="1"/>
    <col min="5124" max="5124" width="8.875" customWidth="1"/>
    <col min="5125" max="5125" width="5.625" customWidth="1"/>
    <col min="5126" max="5126" width="14.75" customWidth="1"/>
    <col min="5127" max="5127" width="13.25" customWidth="1"/>
    <col min="5128" max="5128" width="5.625" customWidth="1"/>
    <col min="5129" max="5129" width="9.375" customWidth="1"/>
    <col min="5377" max="5377" width="5.625" customWidth="1"/>
    <col min="5378" max="5378" width="21.375" customWidth="1"/>
    <col min="5379" max="5379" width="14.125" customWidth="1"/>
    <col min="5380" max="5380" width="8.875" customWidth="1"/>
    <col min="5381" max="5381" width="5.625" customWidth="1"/>
    <col min="5382" max="5382" width="14.75" customWidth="1"/>
    <col min="5383" max="5383" width="13.25" customWidth="1"/>
    <col min="5384" max="5384" width="5.625" customWidth="1"/>
    <col min="5385" max="5385" width="9.375" customWidth="1"/>
    <col min="5633" max="5633" width="5.625" customWidth="1"/>
    <col min="5634" max="5634" width="21.375" customWidth="1"/>
    <col min="5635" max="5635" width="14.125" customWidth="1"/>
    <col min="5636" max="5636" width="8.875" customWidth="1"/>
    <col min="5637" max="5637" width="5.625" customWidth="1"/>
    <col min="5638" max="5638" width="14.75" customWidth="1"/>
    <col min="5639" max="5639" width="13.25" customWidth="1"/>
    <col min="5640" max="5640" width="5.625" customWidth="1"/>
    <col min="5641" max="5641" width="9.375" customWidth="1"/>
    <col min="5889" max="5889" width="5.625" customWidth="1"/>
    <col min="5890" max="5890" width="21.375" customWidth="1"/>
    <col min="5891" max="5891" width="14.125" customWidth="1"/>
    <col min="5892" max="5892" width="8.875" customWidth="1"/>
    <col min="5893" max="5893" width="5.625" customWidth="1"/>
    <col min="5894" max="5894" width="14.75" customWidth="1"/>
    <col min="5895" max="5895" width="13.25" customWidth="1"/>
    <col min="5896" max="5896" width="5.625" customWidth="1"/>
    <col min="5897" max="5897" width="9.375" customWidth="1"/>
    <col min="6145" max="6145" width="5.625" customWidth="1"/>
    <col min="6146" max="6146" width="21.375" customWidth="1"/>
    <col min="6147" max="6147" width="14.125" customWidth="1"/>
    <col min="6148" max="6148" width="8.875" customWidth="1"/>
    <col min="6149" max="6149" width="5.625" customWidth="1"/>
    <col min="6150" max="6150" width="14.75" customWidth="1"/>
    <col min="6151" max="6151" width="13.25" customWidth="1"/>
    <col min="6152" max="6152" width="5.625" customWidth="1"/>
    <col min="6153" max="6153" width="9.375" customWidth="1"/>
    <col min="6401" max="6401" width="5.625" customWidth="1"/>
    <col min="6402" max="6402" width="21.375" customWidth="1"/>
    <col min="6403" max="6403" width="14.125" customWidth="1"/>
    <col min="6404" max="6404" width="8.875" customWidth="1"/>
    <col min="6405" max="6405" width="5.625" customWidth="1"/>
    <col min="6406" max="6406" width="14.75" customWidth="1"/>
    <col min="6407" max="6407" width="13.25" customWidth="1"/>
    <col min="6408" max="6408" width="5.625" customWidth="1"/>
    <col min="6409" max="6409" width="9.375" customWidth="1"/>
    <col min="6657" max="6657" width="5.625" customWidth="1"/>
    <col min="6658" max="6658" width="21.375" customWidth="1"/>
    <col min="6659" max="6659" width="14.125" customWidth="1"/>
    <col min="6660" max="6660" width="8.875" customWidth="1"/>
    <col min="6661" max="6661" width="5.625" customWidth="1"/>
    <col min="6662" max="6662" width="14.75" customWidth="1"/>
    <col min="6663" max="6663" width="13.25" customWidth="1"/>
    <col min="6664" max="6664" width="5.625" customWidth="1"/>
    <col min="6665" max="6665" width="9.375" customWidth="1"/>
    <col min="6913" max="6913" width="5.625" customWidth="1"/>
    <col min="6914" max="6914" width="21.375" customWidth="1"/>
    <col min="6915" max="6915" width="14.125" customWidth="1"/>
    <col min="6916" max="6916" width="8.875" customWidth="1"/>
    <col min="6917" max="6917" width="5.625" customWidth="1"/>
    <col min="6918" max="6918" width="14.75" customWidth="1"/>
    <col min="6919" max="6919" width="13.25" customWidth="1"/>
    <col min="6920" max="6920" width="5.625" customWidth="1"/>
    <col min="6921" max="6921" width="9.375" customWidth="1"/>
    <col min="7169" max="7169" width="5.625" customWidth="1"/>
    <col min="7170" max="7170" width="21.375" customWidth="1"/>
    <col min="7171" max="7171" width="14.125" customWidth="1"/>
    <col min="7172" max="7172" width="8.875" customWidth="1"/>
    <col min="7173" max="7173" width="5.625" customWidth="1"/>
    <col min="7174" max="7174" width="14.75" customWidth="1"/>
    <col min="7175" max="7175" width="13.25" customWidth="1"/>
    <col min="7176" max="7176" width="5.625" customWidth="1"/>
    <col min="7177" max="7177" width="9.375" customWidth="1"/>
    <col min="7425" max="7425" width="5.625" customWidth="1"/>
    <col min="7426" max="7426" width="21.375" customWidth="1"/>
    <col min="7427" max="7427" width="14.125" customWidth="1"/>
    <col min="7428" max="7428" width="8.875" customWidth="1"/>
    <col min="7429" max="7429" width="5.625" customWidth="1"/>
    <col min="7430" max="7430" width="14.75" customWidth="1"/>
    <col min="7431" max="7431" width="13.25" customWidth="1"/>
    <col min="7432" max="7432" width="5.625" customWidth="1"/>
    <col min="7433" max="7433" width="9.375" customWidth="1"/>
    <col min="7681" max="7681" width="5.625" customWidth="1"/>
    <col min="7682" max="7682" width="21.375" customWidth="1"/>
    <col min="7683" max="7683" width="14.125" customWidth="1"/>
    <col min="7684" max="7684" width="8.875" customWidth="1"/>
    <col min="7685" max="7685" width="5.625" customWidth="1"/>
    <col min="7686" max="7686" width="14.75" customWidth="1"/>
    <col min="7687" max="7687" width="13.25" customWidth="1"/>
    <col min="7688" max="7688" width="5.625" customWidth="1"/>
    <col min="7689" max="7689" width="9.375" customWidth="1"/>
    <col min="7937" max="7937" width="5.625" customWidth="1"/>
    <col min="7938" max="7938" width="21.375" customWidth="1"/>
    <col min="7939" max="7939" width="14.125" customWidth="1"/>
    <col min="7940" max="7940" width="8.875" customWidth="1"/>
    <col min="7941" max="7941" width="5.625" customWidth="1"/>
    <col min="7942" max="7942" width="14.75" customWidth="1"/>
    <col min="7943" max="7943" width="13.25" customWidth="1"/>
    <col min="7944" max="7944" width="5.625" customWidth="1"/>
    <col min="7945" max="7945" width="9.375" customWidth="1"/>
    <col min="8193" max="8193" width="5.625" customWidth="1"/>
    <col min="8194" max="8194" width="21.375" customWidth="1"/>
    <col min="8195" max="8195" width="14.125" customWidth="1"/>
    <col min="8196" max="8196" width="8.875" customWidth="1"/>
    <col min="8197" max="8197" width="5.625" customWidth="1"/>
    <col min="8198" max="8198" width="14.75" customWidth="1"/>
    <col min="8199" max="8199" width="13.25" customWidth="1"/>
    <col min="8200" max="8200" width="5.625" customWidth="1"/>
    <col min="8201" max="8201" width="9.375" customWidth="1"/>
    <col min="8449" max="8449" width="5.625" customWidth="1"/>
    <col min="8450" max="8450" width="21.375" customWidth="1"/>
    <col min="8451" max="8451" width="14.125" customWidth="1"/>
    <col min="8452" max="8452" width="8.875" customWidth="1"/>
    <col min="8453" max="8453" width="5.625" customWidth="1"/>
    <col min="8454" max="8454" width="14.75" customWidth="1"/>
    <col min="8455" max="8455" width="13.25" customWidth="1"/>
    <col min="8456" max="8456" width="5.625" customWidth="1"/>
    <col min="8457" max="8457" width="9.375" customWidth="1"/>
    <col min="8705" max="8705" width="5.625" customWidth="1"/>
    <col min="8706" max="8706" width="21.375" customWidth="1"/>
    <col min="8707" max="8707" width="14.125" customWidth="1"/>
    <col min="8708" max="8708" width="8.875" customWidth="1"/>
    <col min="8709" max="8709" width="5.625" customWidth="1"/>
    <col min="8710" max="8710" width="14.75" customWidth="1"/>
    <col min="8711" max="8711" width="13.25" customWidth="1"/>
    <col min="8712" max="8712" width="5.625" customWidth="1"/>
    <col min="8713" max="8713" width="9.375" customWidth="1"/>
    <col min="8961" max="8961" width="5.625" customWidth="1"/>
    <col min="8962" max="8962" width="21.375" customWidth="1"/>
    <col min="8963" max="8963" width="14.125" customWidth="1"/>
    <col min="8964" max="8964" width="8.875" customWidth="1"/>
    <col min="8965" max="8965" width="5.625" customWidth="1"/>
    <col min="8966" max="8966" width="14.75" customWidth="1"/>
    <col min="8967" max="8967" width="13.25" customWidth="1"/>
    <col min="8968" max="8968" width="5.625" customWidth="1"/>
    <col min="8969" max="8969" width="9.375" customWidth="1"/>
    <col min="9217" max="9217" width="5.625" customWidth="1"/>
    <col min="9218" max="9218" width="21.375" customWidth="1"/>
    <col min="9219" max="9219" width="14.125" customWidth="1"/>
    <col min="9220" max="9220" width="8.875" customWidth="1"/>
    <col min="9221" max="9221" width="5.625" customWidth="1"/>
    <col min="9222" max="9222" width="14.75" customWidth="1"/>
    <col min="9223" max="9223" width="13.25" customWidth="1"/>
    <col min="9224" max="9224" width="5.625" customWidth="1"/>
    <col min="9225" max="9225" width="9.375" customWidth="1"/>
    <col min="9473" max="9473" width="5.625" customWidth="1"/>
    <col min="9474" max="9474" width="21.375" customWidth="1"/>
    <col min="9475" max="9475" width="14.125" customWidth="1"/>
    <col min="9476" max="9476" width="8.875" customWidth="1"/>
    <col min="9477" max="9477" width="5.625" customWidth="1"/>
    <col min="9478" max="9478" width="14.75" customWidth="1"/>
    <col min="9479" max="9479" width="13.25" customWidth="1"/>
    <col min="9480" max="9480" width="5.625" customWidth="1"/>
    <col min="9481" max="9481" width="9.375" customWidth="1"/>
    <col min="9729" max="9729" width="5.625" customWidth="1"/>
    <col min="9730" max="9730" width="21.375" customWidth="1"/>
    <col min="9731" max="9731" width="14.125" customWidth="1"/>
    <col min="9732" max="9732" width="8.875" customWidth="1"/>
    <col min="9733" max="9733" width="5.625" customWidth="1"/>
    <col min="9734" max="9734" width="14.75" customWidth="1"/>
    <col min="9735" max="9735" width="13.25" customWidth="1"/>
    <col min="9736" max="9736" width="5.625" customWidth="1"/>
    <col min="9737" max="9737" width="9.375" customWidth="1"/>
    <col min="9985" max="9985" width="5.625" customWidth="1"/>
    <col min="9986" max="9986" width="21.375" customWidth="1"/>
    <col min="9987" max="9987" width="14.125" customWidth="1"/>
    <col min="9988" max="9988" width="8.875" customWidth="1"/>
    <col min="9989" max="9989" width="5.625" customWidth="1"/>
    <col min="9990" max="9990" width="14.75" customWidth="1"/>
    <col min="9991" max="9991" width="13.25" customWidth="1"/>
    <col min="9992" max="9992" width="5.625" customWidth="1"/>
    <col min="9993" max="9993" width="9.375" customWidth="1"/>
    <col min="10241" max="10241" width="5.625" customWidth="1"/>
    <col min="10242" max="10242" width="21.375" customWidth="1"/>
    <col min="10243" max="10243" width="14.125" customWidth="1"/>
    <col min="10244" max="10244" width="8.875" customWidth="1"/>
    <col min="10245" max="10245" width="5.625" customWidth="1"/>
    <col min="10246" max="10246" width="14.75" customWidth="1"/>
    <col min="10247" max="10247" width="13.25" customWidth="1"/>
    <col min="10248" max="10248" width="5.625" customWidth="1"/>
    <col min="10249" max="10249" width="9.375" customWidth="1"/>
    <col min="10497" max="10497" width="5.625" customWidth="1"/>
    <col min="10498" max="10498" width="21.375" customWidth="1"/>
    <col min="10499" max="10499" width="14.125" customWidth="1"/>
    <col min="10500" max="10500" width="8.875" customWidth="1"/>
    <col min="10501" max="10501" width="5.625" customWidth="1"/>
    <col min="10502" max="10502" width="14.75" customWidth="1"/>
    <col min="10503" max="10503" width="13.25" customWidth="1"/>
    <col min="10504" max="10504" width="5.625" customWidth="1"/>
    <col min="10505" max="10505" width="9.375" customWidth="1"/>
    <col min="10753" max="10753" width="5.625" customWidth="1"/>
    <col min="10754" max="10754" width="21.375" customWidth="1"/>
    <col min="10755" max="10755" width="14.125" customWidth="1"/>
    <col min="10756" max="10756" width="8.875" customWidth="1"/>
    <col min="10757" max="10757" width="5.625" customWidth="1"/>
    <col min="10758" max="10758" width="14.75" customWidth="1"/>
    <col min="10759" max="10759" width="13.25" customWidth="1"/>
    <col min="10760" max="10760" width="5.625" customWidth="1"/>
    <col min="10761" max="10761" width="9.375" customWidth="1"/>
    <col min="11009" max="11009" width="5.625" customWidth="1"/>
    <col min="11010" max="11010" width="21.375" customWidth="1"/>
    <col min="11011" max="11011" width="14.125" customWidth="1"/>
    <col min="11012" max="11012" width="8.875" customWidth="1"/>
    <col min="11013" max="11013" width="5.625" customWidth="1"/>
    <col min="11014" max="11014" width="14.75" customWidth="1"/>
    <col min="11015" max="11015" width="13.25" customWidth="1"/>
    <col min="11016" max="11016" width="5.625" customWidth="1"/>
    <col min="11017" max="11017" width="9.375" customWidth="1"/>
    <col min="11265" max="11265" width="5.625" customWidth="1"/>
    <col min="11266" max="11266" width="21.375" customWidth="1"/>
    <col min="11267" max="11267" width="14.125" customWidth="1"/>
    <col min="11268" max="11268" width="8.875" customWidth="1"/>
    <col min="11269" max="11269" width="5.625" customWidth="1"/>
    <col min="11270" max="11270" width="14.75" customWidth="1"/>
    <col min="11271" max="11271" width="13.25" customWidth="1"/>
    <col min="11272" max="11272" width="5.625" customWidth="1"/>
    <col min="11273" max="11273" width="9.375" customWidth="1"/>
    <col min="11521" max="11521" width="5.625" customWidth="1"/>
    <col min="11522" max="11522" width="21.375" customWidth="1"/>
    <col min="11523" max="11523" width="14.125" customWidth="1"/>
    <col min="11524" max="11524" width="8.875" customWidth="1"/>
    <col min="11525" max="11525" width="5.625" customWidth="1"/>
    <col min="11526" max="11526" width="14.75" customWidth="1"/>
    <col min="11527" max="11527" width="13.25" customWidth="1"/>
    <col min="11528" max="11528" width="5.625" customWidth="1"/>
    <col min="11529" max="11529" width="9.375" customWidth="1"/>
    <col min="11777" max="11777" width="5.625" customWidth="1"/>
    <col min="11778" max="11778" width="21.375" customWidth="1"/>
    <col min="11779" max="11779" width="14.125" customWidth="1"/>
    <col min="11780" max="11780" width="8.875" customWidth="1"/>
    <col min="11781" max="11781" width="5.625" customWidth="1"/>
    <col min="11782" max="11782" width="14.75" customWidth="1"/>
    <col min="11783" max="11783" width="13.25" customWidth="1"/>
    <col min="11784" max="11784" width="5.625" customWidth="1"/>
    <col min="11785" max="11785" width="9.375" customWidth="1"/>
    <col min="12033" max="12033" width="5.625" customWidth="1"/>
    <col min="12034" max="12034" width="21.375" customWidth="1"/>
    <col min="12035" max="12035" width="14.125" customWidth="1"/>
    <col min="12036" max="12036" width="8.875" customWidth="1"/>
    <col min="12037" max="12037" width="5.625" customWidth="1"/>
    <col min="12038" max="12038" width="14.75" customWidth="1"/>
    <col min="12039" max="12039" width="13.25" customWidth="1"/>
    <col min="12040" max="12040" width="5.625" customWidth="1"/>
    <col min="12041" max="12041" width="9.375" customWidth="1"/>
    <col min="12289" max="12289" width="5.625" customWidth="1"/>
    <col min="12290" max="12290" width="21.375" customWidth="1"/>
    <col min="12291" max="12291" width="14.125" customWidth="1"/>
    <col min="12292" max="12292" width="8.875" customWidth="1"/>
    <col min="12293" max="12293" width="5.625" customWidth="1"/>
    <col min="12294" max="12294" width="14.75" customWidth="1"/>
    <col min="12295" max="12295" width="13.25" customWidth="1"/>
    <col min="12296" max="12296" width="5.625" customWidth="1"/>
    <col min="12297" max="12297" width="9.375" customWidth="1"/>
    <col min="12545" max="12545" width="5.625" customWidth="1"/>
    <col min="12546" max="12546" width="21.375" customWidth="1"/>
    <col min="12547" max="12547" width="14.125" customWidth="1"/>
    <col min="12548" max="12548" width="8.875" customWidth="1"/>
    <col min="12549" max="12549" width="5.625" customWidth="1"/>
    <col min="12550" max="12550" width="14.75" customWidth="1"/>
    <col min="12551" max="12551" width="13.25" customWidth="1"/>
    <col min="12552" max="12552" width="5.625" customWidth="1"/>
    <col min="12553" max="12553" width="9.375" customWidth="1"/>
    <col min="12801" max="12801" width="5.625" customWidth="1"/>
    <col min="12802" max="12802" width="21.375" customWidth="1"/>
    <col min="12803" max="12803" width="14.125" customWidth="1"/>
    <col min="12804" max="12804" width="8.875" customWidth="1"/>
    <col min="12805" max="12805" width="5.625" customWidth="1"/>
    <col min="12806" max="12806" width="14.75" customWidth="1"/>
    <col min="12807" max="12807" width="13.25" customWidth="1"/>
    <col min="12808" max="12808" width="5.625" customWidth="1"/>
    <col min="12809" max="12809" width="9.375" customWidth="1"/>
    <col min="13057" max="13057" width="5.625" customWidth="1"/>
    <col min="13058" max="13058" width="21.375" customWidth="1"/>
    <col min="13059" max="13059" width="14.125" customWidth="1"/>
    <col min="13060" max="13060" width="8.875" customWidth="1"/>
    <col min="13061" max="13061" width="5.625" customWidth="1"/>
    <col min="13062" max="13062" width="14.75" customWidth="1"/>
    <col min="13063" max="13063" width="13.25" customWidth="1"/>
    <col min="13064" max="13064" width="5.625" customWidth="1"/>
    <col min="13065" max="13065" width="9.375" customWidth="1"/>
    <col min="13313" max="13313" width="5.625" customWidth="1"/>
    <col min="13314" max="13314" width="21.375" customWidth="1"/>
    <col min="13315" max="13315" width="14.125" customWidth="1"/>
    <col min="13316" max="13316" width="8.875" customWidth="1"/>
    <col min="13317" max="13317" width="5.625" customWidth="1"/>
    <col min="13318" max="13318" width="14.75" customWidth="1"/>
    <col min="13319" max="13319" width="13.25" customWidth="1"/>
    <col min="13320" max="13320" width="5.625" customWidth="1"/>
    <col min="13321" max="13321" width="9.375" customWidth="1"/>
    <col min="13569" max="13569" width="5.625" customWidth="1"/>
    <col min="13570" max="13570" width="21.375" customWidth="1"/>
    <col min="13571" max="13571" width="14.125" customWidth="1"/>
    <col min="13572" max="13572" width="8.875" customWidth="1"/>
    <col min="13573" max="13573" width="5.625" customWidth="1"/>
    <col min="13574" max="13574" width="14.75" customWidth="1"/>
    <col min="13575" max="13575" width="13.25" customWidth="1"/>
    <col min="13576" max="13576" width="5.625" customWidth="1"/>
    <col min="13577" max="13577" width="9.375" customWidth="1"/>
    <col min="13825" max="13825" width="5.625" customWidth="1"/>
    <col min="13826" max="13826" width="21.375" customWidth="1"/>
    <col min="13827" max="13827" width="14.125" customWidth="1"/>
    <col min="13828" max="13828" width="8.875" customWidth="1"/>
    <col min="13829" max="13829" width="5.625" customWidth="1"/>
    <col min="13830" max="13830" width="14.75" customWidth="1"/>
    <col min="13831" max="13831" width="13.25" customWidth="1"/>
    <col min="13832" max="13832" width="5.625" customWidth="1"/>
    <col min="13833" max="13833" width="9.375" customWidth="1"/>
    <col min="14081" max="14081" width="5.625" customWidth="1"/>
    <col min="14082" max="14082" width="21.375" customWidth="1"/>
    <col min="14083" max="14083" width="14.125" customWidth="1"/>
    <col min="14084" max="14084" width="8.875" customWidth="1"/>
    <col min="14085" max="14085" width="5.625" customWidth="1"/>
    <col min="14086" max="14086" width="14.75" customWidth="1"/>
    <col min="14087" max="14087" width="13.25" customWidth="1"/>
    <col min="14088" max="14088" width="5.625" customWidth="1"/>
    <col min="14089" max="14089" width="9.375" customWidth="1"/>
    <col min="14337" max="14337" width="5.625" customWidth="1"/>
    <col min="14338" max="14338" width="21.375" customWidth="1"/>
    <col min="14339" max="14339" width="14.125" customWidth="1"/>
    <col min="14340" max="14340" width="8.875" customWidth="1"/>
    <col min="14341" max="14341" width="5.625" customWidth="1"/>
    <col min="14342" max="14342" width="14.75" customWidth="1"/>
    <col min="14343" max="14343" width="13.25" customWidth="1"/>
    <col min="14344" max="14344" width="5.625" customWidth="1"/>
    <col min="14345" max="14345" width="9.375" customWidth="1"/>
    <col min="14593" max="14593" width="5.625" customWidth="1"/>
    <col min="14594" max="14594" width="21.375" customWidth="1"/>
    <col min="14595" max="14595" width="14.125" customWidth="1"/>
    <col min="14596" max="14596" width="8.875" customWidth="1"/>
    <col min="14597" max="14597" width="5.625" customWidth="1"/>
    <col min="14598" max="14598" width="14.75" customWidth="1"/>
    <col min="14599" max="14599" width="13.25" customWidth="1"/>
    <col min="14600" max="14600" width="5.625" customWidth="1"/>
    <col min="14601" max="14601" width="9.375" customWidth="1"/>
    <col min="14849" max="14849" width="5.625" customWidth="1"/>
    <col min="14850" max="14850" width="21.375" customWidth="1"/>
    <col min="14851" max="14851" width="14.125" customWidth="1"/>
    <col min="14852" max="14852" width="8.875" customWidth="1"/>
    <col min="14853" max="14853" width="5.625" customWidth="1"/>
    <col min="14854" max="14854" width="14.75" customWidth="1"/>
    <col min="14855" max="14855" width="13.25" customWidth="1"/>
    <col min="14856" max="14856" width="5.625" customWidth="1"/>
    <col min="14857" max="14857" width="9.375" customWidth="1"/>
    <col min="15105" max="15105" width="5.625" customWidth="1"/>
    <col min="15106" max="15106" width="21.375" customWidth="1"/>
    <col min="15107" max="15107" width="14.125" customWidth="1"/>
    <col min="15108" max="15108" width="8.875" customWidth="1"/>
    <col min="15109" max="15109" width="5.625" customWidth="1"/>
    <col min="15110" max="15110" width="14.75" customWidth="1"/>
    <col min="15111" max="15111" width="13.25" customWidth="1"/>
    <col min="15112" max="15112" width="5.625" customWidth="1"/>
    <col min="15113" max="15113" width="9.375" customWidth="1"/>
    <col min="15361" max="15361" width="5.625" customWidth="1"/>
    <col min="15362" max="15362" width="21.375" customWidth="1"/>
    <col min="15363" max="15363" width="14.125" customWidth="1"/>
    <col min="15364" max="15364" width="8.875" customWidth="1"/>
    <col min="15365" max="15365" width="5.625" customWidth="1"/>
    <col min="15366" max="15366" width="14.75" customWidth="1"/>
    <col min="15367" max="15367" width="13.25" customWidth="1"/>
    <col min="15368" max="15368" width="5.625" customWidth="1"/>
    <col min="15369" max="15369" width="9.375" customWidth="1"/>
    <col min="15617" max="15617" width="5.625" customWidth="1"/>
    <col min="15618" max="15618" width="21.375" customWidth="1"/>
    <col min="15619" max="15619" width="14.125" customWidth="1"/>
    <col min="15620" max="15620" width="8.875" customWidth="1"/>
    <col min="15621" max="15621" width="5.625" customWidth="1"/>
    <col min="15622" max="15622" width="14.75" customWidth="1"/>
    <col min="15623" max="15623" width="13.25" customWidth="1"/>
    <col min="15624" max="15624" width="5.625" customWidth="1"/>
    <col min="15625" max="15625" width="9.375" customWidth="1"/>
    <col min="15873" max="15873" width="5.625" customWidth="1"/>
    <col min="15874" max="15874" width="21.375" customWidth="1"/>
    <col min="15875" max="15875" width="14.125" customWidth="1"/>
    <col min="15876" max="15876" width="8.875" customWidth="1"/>
    <col min="15877" max="15877" width="5.625" customWidth="1"/>
    <col min="15878" max="15878" width="14.75" customWidth="1"/>
    <col min="15879" max="15879" width="13.25" customWidth="1"/>
    <col min="15880" max="15880" width="5.625" customWidth="1"/>
    <col min="15881" max="15881" width="9.375" customWidth="1"/>
    <col min="16129" max="16129" width="5.625" customWidth="1"/>
    <col min="16130" max="16130" width="21.375" customWidth="1"/>
    <col min="16131" max="16131" width="14.125" customWidth="1"/>
    <col min="16132" max="16132" width="8.875" customWidth="1"/>
    <col min="16133" max="16133" width="5.625" customWidth="1"/>
    <col min="16134" max="16134" width="14.75" customWidth="1"/>
    <col min="16135" max="16135" width="13.25" customWidth="1"/>
    <col min="16136" max="16136" width="5.625" customWidth="1"/>
    <col min="16137" max="16137" width="9.375" customWidth="1"/>
  </cols>
  <sheetData>
    <row r="1" spans="2:7" s="1" customFormat="1"/>
    <row r="2" spans="2:7" s="1" customFormat="1">
      <c r="E2" s="18"/>
      <c r="F2" s="3"/>
      <c r="G2" s="3"/>
    </row>
    <row r="3" spans="2:7" ht="14.25" thickBot="1">
      <c r="B3" s="236" t="s">
        <v>586</v>
      </c>
      <c r="C3" s="84"/>
      <c r="E3" s="14"/>
      <c r="F3" s="2"/>
      <c r="G3" s="329"/>
    </row>
    <row r="4" spans="2:7">
      <c r="B4" s="30" t="s">
        <v>309</v>
      </c>
      <c r="C4" s="33"/>
      <c r="D4" s="20"/>
      <c r="E4" s="20"/>
      <c r="F4" s="20"/>
      <c r="G4" s="21"/>
    </row>
    <row r="5" spans="2:7">
      <c r="B5" s="22" t="s">
        <v>4</v>
      </c>
      <c r="C5" s="34" t="s">
        <v>5</v>
      </c>
      <c r="D5" s="23" t="s">
        <v>0</v>
      </c>
      <c r="E5" s="23" t="s">
        <v>1</v>
      </c>
      <c r="F5" s="23" t="s">
        <v>8</v>
      </c>
      <c r="G5" s="24" t="s">
        <v>2</v>
      </c>
    </row>
    <row r="6" spans="2:7" ht="33" customHeight="1">
      <c r="B6" s="26"/>
      <c r="C6" s="170"/>
      <c r="D6" s="27"/>
      <c r="E6" s="23"/>
      <c r="F6" s="308"/>
      <c r="G6" s="25"/>
    </row>
    <row r="7" spans="2:7" ht="33" customHeight="1">
      <c r="B7" s="26"/>
      <c r="C7" s="170"/>
      <c r="D7" s="27"/>
      <c r="E7" s="23"/>
      <c r="F7" s="308"/>
      <c r="G7" s="25"/>
    </row>
    <row r="8" spans="2:7" ht="33" customHeight="1">
      <c r="B8" s="26"/>
      <c r="C8" s="170"/>
      <c r="D8" s="27"/>
      <c r="E8" s="23"/>
      <c r="F8" s="308"/>
      <c r="G8" s="25"/>
    </row>
    <row r="9" spans="2:7" ht="33" customHeight="1">
      <c r="B9" s="22"/>
      <c r="C9" s="170"/>
      <c r="D9" s="27"/>
      <c r="E9" s="23"/>
      <c r="F9" s="308"/>
      <c r="G9" s="25"/>
    </row>
    <row r="10" spans="2:7" ht="33" customHeight="1">
      <c r="B10" s="26"/>
      <c r="C10" s="170"/>
      <c r="D10" s="27"/>
      <c r="E10" s="328"/>
      <c r="F10" s="308"/>
      <c r="G10" s="25"/>
    </row>
    <row r="11" spans="2:7" ht="33" customHeight="1">
      <c r="B11" s="26"/>
      <c r="C11" s="170"/>
      <c r="D11" s="27"/>
      <c r="E11" s="23"/>
      <c r="F11" s="308"/>
      <c r="G11" s="25"/>
    </row>
    <row r="12" spans="2:7" ht="33" customHeight="1">
      <c r="B12" s="26"/>
      <c r="C12" s="170"/>
      <c r="D12" s="27"/>
      <c r="E12" s="23"/>
      <c r="F12" s="308"/>
      <c r="G12" s="25"/>
    </row>
    <row r="13" spans="2:7" ht="33" customHeight="1">
      <c r="B13" s="22"/>
      <c r="C13" s="170"/>
      <c r="D13" s="27"/>
      <c r="E13" s="27"/>
      <c r="F13" s="308"/>
      <c r="G13" s="25"/>
    </row>
    <row r="14" spans="2:7" ht="33" customHeight="1">
      <c r="B14" s="26"/>
      <c r="C14" s="170"/>
      <c r="D14" s="27"/>
      <c r="E14" s="27"/>
      <c r="F14" s="308"/>
      <c r="G14" s="25"/>
    </row>
    <row r="15" spans="2:7" ht="33" customHeight="1">
      <c r="B15" s="26"/>
      <c r="C15" s="170"/>
      <c r="D15" s="27"/>
      <c r="E15" s="23"/>
      <c r="F15" s="308"/>
      <c r="G15" s="25"/>
    </row>
    <row r="16" spans="2:7" ht="33" customHeight="1">
      <c r="B16" s="22"/>
      <c r="C16" s="170"/>
      <c r="D16" s="27"/>
      <c r="E16" s="27"/>
      <c r="F16" s="308"/>
      <c r="G16" s="25"/>
    </row>
    <row r="17" spans="1:8" ht="33" customHeight="1">
      <c r="B17" s="26"/>
      <c r="C17" s="170"/>
      <c r="D17" s="27"/>
      <c r="E17" s="27"/>
      <c r="F17" s="308"/>
      <c r="G17" s="25"/>
    </row>
    <row r="18" spans="1:8" ht="33" customHeight="1">
      <c r="B18" s="32"/>
      <c r="C18" s="170"/>
      <c r="D18" s="27"/>
      <c r="E18" s="27"/>
      <c r="F18" s="308"/>
      <c r="G18" s="25"/>
    </row>
    <row r="19" spans="1:8" ht="33" customHeight="1">
      <c r="B19" s="26"/>
      <c r="C19" s="170"/>
      <c r="D19" s="27"/>
      <c r="E19" s="27"/>
      <c r="F19" s="308"/>
      <c r="G19" s="25"/>
    </row>
    <row r="20" spans="1:8" ht="33" customHeight="1">
      <c r="B20" s="22"/>
      <c r="C20" s="170"/>
      <c r="D20" s="27"/>
      <c r="E20" s="27"/>
      <c r="F20" s="308"/>
      <c r="G20" s="25"/>
    </row>
    <row r="21" spans="1:8" ht="33" customHeight="1">
      <c r="B21" s="26"/>
      <c r="C21" s="170"/>
      <c r="D21" s="27"/>
      <c r="E21" s="27"/>
      <c r="F21" s="308"/>
      <c r="G21" s="25"/>
    </row>
    <row r="22" spans="1:8" ht="33" customHeight="1">
      <c r="B22" s="26"/>
      <c r="C22" s="170"/>
      <c r="D22" s="27"/>
      <c r="E22" s="27"/>
      <c r="F22" s="308"/>
      <c r="G22" s="25"/>
    </row>
    <row r="23" spans="1:8" ht="33" customHeight="1">
      <c r="B23" s="26"/>
      <c r="C23" s="170"/>
      <c r="D23" s="27"/>
      <c r="E23" s="27"/>
      <c r="F23" s="308"/>
      <c r="G23" s="25"/>
    </row>
    <row r="24" spans="1:8" ht="33" customHeight="1" thickBot="1">
      <c r="B24" s="390"/>
      <c r="C24" s="5"/>
      <c r="D24" s="391"/>
      <c r="E24" s="391"/>
      <c r="F24" s="397"/>
      <c r="G24" s="392"/>
    </row>
    <row r="25" spans="1:8" ht="33" customHeight="1" thickTop="1" thickBot="1">
      <c r="B25" s="395" t="s">
        <v>3</v>
      </c>
      <c r="C25" s="398"/>
      <c r="D25" s="393"/>
      <c r="E25" s="393"/>
      <c r="F25" s="396"/>
      <c r="G25" s="394"/>
    </row>
    <row r="26" spans="1:8">
      <c r="G26" s="12"/>
    </row>
    <row r="27" spans="1:8">
      <c r="C27" s="13"/>
      <c r="E27" s="14"/>
      <c r="F27" s="14"/>
      <c r="G27" s="13"/>
    </row>
    <row r="28" spans="1:8" s="15" customFormat="1" ht="18.75">
      <c r="A28" s="1016" t="s">
        <v>311</v>
      </c>
      <c r="B28" s="1016"/>
      <c r="C28" s="1016"/>
      <c r="D28" s="1016"/>
      <c r="E28" s="1016"/>
      <c r="F28" s="1016"/>
      <c r="G28" s="1016"/>
      <c r="H28" s="1016"/>
    </row>
    <row r="29" spans="1:8">
      <c r="G29" s="496" t="str">
        <f>様式7!$F$4</f>
        <v>○○○○○○○○○○○ESCO事業</v>
      </c>
    </row>
  </sheetData>
  <mergeCells count="1">
    <mergeCell ref="A28:H28"/>
  </mergeCells>
  <phoneticPr fontId="3"/>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9"/>
  <sheetViews>
    <sheetView view="pageBreakPreview" zoomScaleNormal="100" zoomScaleSheetLayoutView="100" workbookViewId="0">
      <selection activeCell="J20" sqref="J20:N20"/>
    </sheetView>
  </sheetViews>
  <sheetFormatPr defaultRowHeight="13.5"/>
  <cols>
    <col min="1" max="1" width="5.625" customWidth="1"/>
    <col min="2" max="2" width="21.375" customWidth="1"/>
    <col min="3" max="3" width="12.5" customWidth="1"/>
    <col min="4" max="4" width="6.25" customWidth="1"/>
    <col min="5" max="5" width="5.625" customWidth="1"/>
    <col min="6" max="6" width="9.375" customWidth="1"/>
    <col min="7" max="7" width="12" customWidth="1"/>
    <col min="8" max="8" width="10.875" customWidth="1"/>
    <col min="9" max="9" width="5.625" customWidth="1"/>
    <col min="10" max="10" width="9.375" customWidth="1"/>
    <col min="257" max="257" width="5.625" customWidth="1"/>
    <col min="258" max="258" width="21.375" customWidth="1"/>
    <col min="259" max="259" width="12.5" customWidth="1"/>
    <col min="260" max="260" width="6.25" customWidth="1"/>
    <col min="261" max="261" width="5.625" customWidth="1"/>
    <col min="262" max="262" width="9.375" customWidth="1"/>
    <col min="263" max="263" width="12" customWidth="1"/>
    <col min="264" max="264" width="10.875" customWidth="1"/>
    <col min="265" max="265" width="5.625" customWidth="1"/>
    <col min="266" max="266" width="9.375" customWidth="1"/>
    <col min="513" max="513" width="5.625" customWidth="1"/>
    <col min="514" max="514" width="21.375" customWidth="1"/>
    <col min="515" max="515" width="12.5" customWidth="1"/>
    <col min="516" max="516" width="6.25" customWidth="1"/>
    <col min="517" max="517" width="5.625" customWidth="1"/>
    <col min="518" max="518" width="9.375" customWidth="1"/>
    <col min="519" max="519" width="12" customWidth="1"/>
    <col min="520" max="520" width="10.875" customWidth="1"/>
    <col min="521" max="521" width="5.625" customWidth="1"/>
    <col min="522" max="522" width="9.375" customWidth="1"/>
    <col min="769" max="769" width="5.625" customWidth="1"/>
    <col min="770" max="770" width="21.375" customWidth="1"/>
    <col min="771" max="771" width="12.5" customWidth="1"/>
    <col min="772" max="772" width="6.25" customWidth="1"/>
    <col min="773" max="773" width="5.625" customWidth="1"/>
    <col min="774" max="774" width="9.375" customWidth="1"/>
    <col min="775" max="775" width="12" customWidth="1"/>
    <col min="776" max="776" width="10.875" customWidth="1"/>
    <col min="777" max="777" width="5.625" customWidth="1"/>
    <col min="778" max="778" width="9.375" customWidth="1"/>
    <col min="1025" max="1025" width="5.625" customWidth="1"/>
    <col min="1026" max="1026" width="21.375" customWidth="1"/>
    <col min="1027" max="1027" width="12.5" customWidth="1"/>
    <col min="1028" max="1028" width="6.25" customWidth="1"/>
    <col min="1029" max="1029" width="5.625" customWidth="1"/>
    <col min="1030" max="1030" width="9.375" customWidth="1"/>
    <col min="1031" max="1031" width="12" customWidth="1"/>
    <col min="1032" max="1032" width="10.875" customWidth="1"/>
    <col min="1033" max="1033" width="5.625" customWidth="1"/>
    <col min="1034" max="1034" width="9.375" customWidth="1"/>
    <col min="1281" max="1281" width="5.625" customWidth="1"/>
    <col min="1282" max="1282" width="21.375" customWidth="1"/>
    <col min="1283" max="1283" width="12.5" customWidth="1"/>
    <col min="1284" max="1284" width="6.25" customWidth="1"/>
    <col min="1285" max="1285" width="5.625" customWidth="1"/>
    <col min="1286" max="1286" width="9.375" customWidth="1"/>
    <col min="1287" max="1287" width="12" customWidth="1"/>
    <col min="1288" max="1288" width="10.875" customWidth="1"/>
    <col min="1289" max="1289" width="5.625" customWidth="1"/>
    <col min="1290" max="1290" width="9.375" customWidth="1"/>
    <col min="1537" max="1537" width="5.625" customWidth="1"/>
    <col min="1538" max="1538" width="21.375" customWidth="1"/>
    <col min="1539" max="1539" width="12.5" customWidth="1"/>
    <col min="1540" max="1540" width="6.25" customWidth="1"/>
    <col min="1541" max="1541" width="5.625" customWidth="1"/>
    <col min="1542" max="1542" width="9.375" customWidth="1"/>
    <col min="1543" max="1543" width="12" customWidth="1"/>
    <col min="1544" max="1544" width="10.875" customWidth="1"/>
    <col min="1545" max="1545" width="5.625" customWidth="1"/>
    <col min="1546" max="1546" width="9.375" customWidth="1"/>
    <col min="1793" max="1793" width="5.625" customWidth="1"/>
    <col min="1794" max="1794" width="21.375" customWidth="1"/>
    <col min="1795" max="1795" width="12.5" customWidth="1"/>
    <col min="1796" max="1796" width="6.25" customWidth="1"/>
    <col min="1797" max="1797" width="5.625" customWidth="1"/>
    <col min="1798" max="1798" width="9.375" customWidth="1"/>
    <col min="1799" max="1799" width="12" customWidth="1"/>
    <col min="1800" max="1800" width="10.875" customWidth="1"/>
    <col min="1801" max="1801" width="5.625" customWidth="1"/>
    <col min="1802" max="1802" width="9.375" customWidth="1"/>
    <col min="2049" max="2049" width="5.625" customWidth="1"/>
    <col min="2050" max="2050" width="21.375" customWidth="1"/>
    <col min="2051" max="2051" width="12.5" customWidth="1"/>
    <col min="2052" max="2052" width="6.25" customWidth="1"/>
    <col min="2053" max="2053" width="5.625" customWidth="1"/>
    <col min="2054" max="2054" width="9.375" customWidth="1"/>
    <col min="2055" max="2055" width="12" customWidth="1"/>
    <col min="2056" max="2056" width="10.875" customWidth="1"/>
    <col min="2057" max="2057" width="5.625" customWidth="1"/>
    <col min="2058" max="2058" width="9.375" customWidth="1"/>
    <col min="2305" max="2305" width="5.625" customWidth="1"/>
    <col min="2306" max="2306" width="21.375" customWidth="1"/>
    <col min="2307" max="2307" width="12.5" customWidth="1"/>
    <col min="2308" max="2308" width="6.25" customWidth="1"/>
    <col min="2309" max="2309" width="5.625" customWidth="1"/>
    <col min="2310" max="2310" width="9.375" customWidth="1"/>
    <col min="2311" max="2311" width="12" customWidth="1"/>
    <col min="2312" max="2312" width="10.875" customWidth="1"/>
    <col min="2313" max="2313" width="5.625" customWidth="1"/>
    <col min="2314" max="2314" width="9.375" customWidth="1"/>
    <col min="2561" max="2561" width="5.625" customWidth="1"/>
    <col min="2562" max="2562" width="21.375" customWidth="1"/>
    <col min="2563" max="2563" width="12.5" customWidth="1"/>
    <col min="2564" max="2564" width="6.25" customWidth="1"/>
    <col min="2565" max="2565" width="5.625" customWidth="1"/>
    <col min="2566" max="2566" width="9.375" customWidth="1"/>
    <col min="2567" max="2567" width="12" customWidth="1"/>
    <col min="2568" max="2568" width="10.875" customWidth="1"/>
    <col min="2569" max="2569" width="5.625" customWidth="1"/>
    <col min="2570" max="2570" width="9.375" customWidth="1"/>
    <col min="2817" max="2817" width="5.625" customWidth="1"/>
    <col min="2818" max="2818" width="21.375" customWidth="1"/>
    <col min="2819" max="2819" width="12.5" customWidth="1"/>
    <col min="2820" max="2820" width="6.25" customWidth="1"/>
    <col min="2821" max="2821" width="5.625" customWidth="1"/>
    <col min="2822" max="2822" width="9.375" customWidth="1"/>
    <col min="2823" max="2823" width="12" customWidth="1"/>
    <col min="2824" max="2824" width="10.875" customWidth="1"/>
    <col min="2825" max="2825" width="5.625" customWidth="1"/>
    <col min="2826" max="2826" width="9.375" customWidth="1"/>
    <col min="3073" max="3073" width="5.625" customWidth="1"/>
    <col min="3074" max="3074" width="21.375" customWidth="1"/>
    <col min="3075" max="3075" width="12.5" customWidth="1"/>
    <col min="3076" max="3076" width="6.25" customWidth="1"/>
    <col min="3077" max="3077" width="5.625" customWidth="1"/>
    <col min="3078" max="3078" width="9.375" customWidth="1"/>
    <col min="3079" max="3079" width="12" customWidth="1"/>
    <col min="3080" max="3080" width="10.875" customWidth="1"/>
    <col min="3081" max="3081" width="5.625" customWidth="1"/>
    <col min="3082" max="3082" width="9.375" customWidth="1"/>
    <col min="3329" max="3329" width="5.625" customWidth="1"/>
    <col min="3330" max="3330" width="21.375" customWidth="1"/>
    <col min="3331" max="3331" width="12.5" customWidth="1"/>
    <col min="3332" max="3332" width="6.25" customWidth="1"/>
    <col min="3333" max="3333" width="5.625" customWidth="1"/>
    <col min="3334" max="3334" width="9.375" customWidth="1"/>
    <col min="3335" max="3335" width="12" customWidth="1"/>
    <col min="3336" max="3336" width="10.875" customWidth="1"/>
    <col min="3337" max="3337" width="5.625" customWidth="1"/>
    <col min="3338" max="3338" width="9.375" customWidth="1"/>
    <col min="3585" max="3585" width="5.625" customWidth="1"/>
    <col min="3586" max="3586" width="21.375" customWidth="1"/>
    <col min="3587" max="3587" width="12.5" customWidth="1"/>
    <col min="3588" max="3588" width="6.25" customWidth="1"/>
    <col min="3589" max="3589" width="5.625" customWidth="1"/>
    <col min="3590" max="3590" width="9.375" customWidth="1"/>
    <col min="3591" max="3591" width="12" customWidth="1"/>
    <col min="3592" max="3592" width="10.875" customWidth="1"/>
    <col min="3593" max="3593" width="5.625" customWidth="1"/>
    <col min="3594" max="3594" width="9.375" customWidth="1"/>
    <col min="3841" max="3841" width="5.625" customWidth="1"/>
    <col min="3842" max="3842" width="21.375" customWidth="1"/>
    <col min="3843" max="3843" width="12.5" customWidth="1"/>
    <col min="3844" max="3844" width="6.25" customWidth="1"/>
    <col min="3845" max="3845" width="5.625" customWidth="1"/>
    <col min="3846" max="3846" width="9.375" customWidth="1"/>
    <col min="3847" max="3847" width="12" customWidth="1"/>
    <col min="3848" max="3848" width="10.875" customWidth="1"/>
    <col min="3849" max="3849" width="5.625" customWidth="1"/>
    <col min="3850" max="3850" width="9.375" customWidth="1"/>
    <col min="4097" max="4097" width="5.625" customWidth="1"/>
    <col min="4098" max="4098" width="21.375" customWidth="1"/>
    <col min="4099" max="4099" width="12.5" customWidth="1"/>
    <col min="4100" max="4100" width="6.25" customWidth="1"/>
    <col min="4101" max="4101" width="5.625" customWidth="1"/>
    <col min="4102" max="4102" width="9.375" customWidth="1"/>
    <col min="4103" max="4103" width="12" customWidth="1"/>
    <col min="4104" max="4104" width="10.875" customWidth="1"/>
    <col min="4105" max="4105" width="5.625" customWidth="1"/>
    <col min="4106" max="4106" width="9.375" customWidth="1"/>
    <col min="4353" max="4353" width="5.625" customWidth="1"/>
    <col min="4354" max="4354" width="21.375" customWidth="1"/>
    <col min="4355" max="4355" width="12.5" customWidth="1"/>
    <col min="4356" max="4356" width="6.25" customWidth="1"/>
    <col min="4357" max="4357" width="5.625" customWidth="1"/>
    <col min="4358" max="4358" width="9.375" customWidth="1"/>
    <col min="4359" max="4359" width="12" customWidth="1"/>
    <col min="4360" max="4360" width="10.875" customWidth="1"/>
    <col min="4361" max="4361" width="5.625" customWidth="1"/>
    <col min="4362" max="4362" width="9.375" customWidth="1"/>
    <col min="4609" max="4609" width="5.625" customWidth="1"/>
    <col min="4610" max="4610" width="21.375" customWidth="1"/>
    <col min="4611" max="4611" width="12.5" customWidth="1"/>
    <col min="4612" max="4612" width="6.25" customWidth="1"/>
    <col min="4613" max="4613" width="5.625" customWidth="1"/>
    <col min="4614" max="4614" width="9.375" customWidth="1"/>
    <col min="4615" max="4615" width="12" customWidth="1"/>
    <col min="4616" max="4616" width="10.875" customWidth="1"/>
    <col min="4617" max="4617" width="5.625" customWidth="1"/>
    <col min="4618" max="4618" width="9.375" customWidth="1"/>
    <col min="4865" max="4865" width="5.625" customWidth="1"/>
    <col min="4866" max="4866" width="21.375" customWidth="1"/>
    <col min="4867" max="4867" width="12.5" customWidth="1"/>
    <col min="4868" max="4868" width="6.25" customWidth="1"/>
    <col min="4869" max="4869" width="5.625" customWidth="1"/>
    <col min="4870" max="4870" width="9.375" customWidth="1"/>
    <col min="4871" max="4871" width="12" customWidth="1"/>
    <col min="4872" max="4872" width="10.875" customWidth="1"/>
    <col min="4873" max="4873" width="5.625" customWidth="1"/>
    <col min="4874" max="4874" width="9.375" customWidth="1"/>
    <col min="5121" max="5121" width="5.625" customWidth="1"/>
    <col min="5122" max="5122" width="21.375" customWidth="1"/>
    <col min="5123" max="5123" width="12.5" customWidth="1"/>
    <col min="5124" max="5124" width="6.25" customWidth="1"/>
    <col min="5125" max="5125" width="5.625" customWidth="1"/>
    <col min="5126" max="5126" width="9.375" customWidth="1"/>
    <col min="5127" max="5127" width="12" customWidth="1"/>
    <col min="5128" max="5128" width="10.875" customWidth="1"/>
    <col min="5129" max="5129" width="5.625" customWidth="1"/>
    <col min="5130" max="5130" width="9.375" customWidth="1"/>
    <col min="5377" max="5377" width="5.625" customWidth="1"/>
    <col min="5378" max="5378" width="21.375" customWidth="1"/>
    <col min="5379" max="5379" width="12.5" customWidth="1"/>
    <col min="5380" max="5380" width="6.25" customWidth="1"/>
    <col min="5381" max="5381" width="5.625" customWidth="1"/>
    <col min="5382" max="5382" width="9.375" customWidth="1"/>
    <col min="5383" max="5383" width="12" customWidth="1"/>
    <col min="5384" max="5384" width="10.875" customWidth="1"/>
    <col min="5385" max="5385" width="5.625" customWidth="1"/>
    <col min="5386" max="5386" width="9.375" customWidth="1"/>
    <col min="5633" max="5633" width="5.625" customWidth="1"/>
    <col min="5634" max="5634" width="21.375" customWidth="1"/>
    <col min="5635" max="5635" width="12.5" customWidth="1"/>
    <col min="5636" max="5636" width="6.25" customWidth="1"/>
    <col min="5637" max="5637" width="5.625" customWidth="1"/>
    <col min="5638" max="5638" width="9.375" customWidth="1"/>
    <col min="5639" max="5639" width="12" customWidth="1"/>
    <col min="5640" max="5640" width="10.875" customWidth="1"/>
    <col min="5641" max="5641" width="5.625" customWidth="1"/>
    <col min="5642" max="5642" width="9.375" customWidth="1"/>
    <col min="5889" max="5889" width="5.625" customWidth="1"/>
    <col min="5890" max="5890" width="21.375" customWidth="1"/>
    <col min="5891" max="5891" width="12.5" customWidth="1"/>
    <col min="5892" max="5892" width="6.25" customWidth="1"/>
    <col min="5893" max="5893" width="5.625" customWidth="1"/>
    <col min="5894" max="5894" width="9.375" customWidth="1"/>
    <col min="5895" max="5895" width="12" customWidth="1"/>
    <col min="5896" max="5896" width="10.875" customWidth="1"/>
    <col min="5897" max="5897" width="5.625" customWidth="1"/>
    <col min="5898" max="5898" width="9.375" customWidth="1"/>
    <col min="6145" max="6145" width="5.625" customWidth="1"/>
    <col min="6146" max="6146" width="21.375" customWidth="1"/>
    <col min="6147" max="6147" width="12.5" customWidth="1"/>
    <col min="6148" max="6148" width="6.25" customWidth="1"/>
    <col min="6149" max="6149" width="5.625" customWidth="1"/>
    <col min="6150" max="6150" width="9.375" customWidth="1"/>
    <col min="6151" max="6151" width="12" customWidth="1"/>
    <col min="6152" max="6152" width="10.875" customWidth="1"/>
    <col min="6153" max="6153" width="5.625" customWidth="1"/>
    <col min="6154" max="6154" width="9.375" customWidth="1"/>
    <col min="6401" max="6401" width="5.625" customWidth="1"/>
    <col min="6402" max="6402" width="21.375" customWidth="1"/>
    <col min="6403" max="6403" width="12.5" customWidth="1"/>
    <col min="6404" max="6404" width="6.25" customWidth="1"/>
    <col min="6405" max="6405" width="5.625" customWidth="1"/>
    <col min="6406" max="6406" width="9.375" customWidth="1"/>
    <col min="6407" max="6407" width="12" customWidth="1"/>
    <col min="6408" max="6408" width="10.875" customWidth="1"/>
    <col min="6409" max="6409" width="5.625" customWidth="1"/>
    <col min="6410" max="6410" width="9.375" customWidth="1"/>
    <col min="6657" max="6657" width="5.625" customWidth="1"/>
    <col min="6658" max="6658" width="21.375" customWidth="1"/>
    <col min="6659" max="6659" width="12.5" customWidth="1"/>
    <col min="6660" max="6660" width="6.25" customWidth="1"/>
    <col min="6661" max="6661" width="5.625" customWidth="1"/>
    <col min="6662" max="6662" width="9.375" customWidth="1"/>
    <col min="6663" max="6663" width="12" customWidth="1"/>
    <col min="6664" max="6664" width="10.875" customWidth="1"/>
    <col min="6665" max="6665" width="5.625" customWidth="1"/>
    <col min="6666" max="6666" width="9.375" customWidth="1"/>
    <col min="6913" max="6913" width="5.625" customWidth="1"/>
    <col min="6914" max="6914" width="21.375" customWidth="1"/>
    <col min="6915" max="6915" width="12.5" customWidth="1"/>
    <col min="6916" max="6916" width="6.25" customWidth="1"/>
    <col min="6917" max="6917" width="5.625" customWidth="1"/>
    <col min="6918" max="6918" width="9.375" customWidth="1"/>
    <col min="6919" max="6919" width="12" customWidth="1"/>
    <col min="6920" max="6920" width="10.875" customWidth="1"/>
    <col min="6921" max="6921" width="5.625" customWidth="1"/>
    <col min="6922" max="6922" width="9.375" customWidth="1"/>
    <col min="7169" max="7169" width="5.625" customWidth="1"/>
    <col min="7170" max="7170" width="21.375" customWidth="1"/>
    <col min="7171" max="7171" width="12.5" customWidth="1"/>
    <col min="7172" max="7172" width="6.25" customWidth="1"/>
    <col min="7173" max="7173" width="5.625" customWidth="1"/>
    <col min="7174" max="7174" width="9.375" customWidth="1"/>
    <col min="7175" max="7175" width="12" customWidth="1"/>
    <col min="7176" max="7176" width="10.875" customWidth="1"/>
    <col min="7177" max="7177" width="5.625" customWidth="1"/>
    <col min="7178" max="7178" width="9.375" customWidth="1"/>
    <col min="7425" max="7425" width="5.625" customWidth="1"/>
    <col min="7426" max="7426" width="21.375" customWidth="1"/>
    <col min="7427" max="7427" width="12.5" customWidth="1"/>
    <col min="7428" max="7428" width="6.25" customWidth="1"/>
    <col min="7429" max="7429" width="5.625" customWidth="1"/>
    <col min="7430" max="7430" width="9.375" customWidth="1"/>
    <col min="7431" max="7431" width="12" customWidth="1"/>
    <col min="7432" max="7432" width="10.875" customWidth="1"/>
    <col min="7433" max="7433" width="5.625" customWidth="1"/>
    <col min="7434" max="7434" width="9.375" customWidth="1"/>
    <col min="7681" max="7681" width="5.625" customWidth="1"/>
    <col min="7682" max="7682" width="21.375" customWidth="1"/>
    <col min="7683" max="7683" width="12.5" customWidth="1"/>
    <col min="7684" max="7684" width="6.25" customWidth="1"/>
    <col min="7685" max="7685" width="5.625" customWidth="1"/>
    <col min="7686" max="7686" width="9.375" customWidth="1"/>
    <col min="7687" max="7687" width="12" customWidth="1"/>
    <col min="7688" max="7688" width="10.875" customWidth="1"/>
    <col min="7689" max="7689" width="5.625" customWidth="1"/>
    <col min="7690" max="7690" width="9.375" customWidth="1"/>
    <col min="7937" max="7937" width="5.625" customWidth="1"/>
    <col min="7938" max="7938" width="21.375" customWidth="1"/>
    <col min="7939" max="7939" width="12.5" customWidth="1"/>
    <col min="7940" max="7940" width="6.25" customWidth="1"/>
    <col min="7941" max="7941" width="5.625" customWidth="1"/>
    <col min="7942" max="7942" width="9.375" customWidth="1"/>
    <col min="7943" max="7943" width="12" customWidth="1"/>
    <col min="7944" max="7944" width="10.875" customWidth="1"/>
    <col min="7945" max="7945" width="5.625" customWidth="1"/>
    <col min="7946" max="7946" width="9.375" customWidth="1"/>
    <col min="8193" max="8193" width="5.625" customWidth="1"/>
    <col min="8194" max="8194" width="21.375" customWidth="1"/>
    <col min="8195" max="8195" width="12.5" customWidth="1"/>
    <col min="8196" max="8196" width="6.25" customWidth="1"/>
    <col min="8197" max="8197" width="5.625" customWidth="1"/>
    <col min="8198" max="8198" width="9.375" customWidth="1"/>
    <col min="8199" max="8199" width="12" customWidth="1"/>
    <col min="8200" max="8200" width="10.875" customWidth="1"/>
    <col min="8201" max="8201" width="5.625" customWidth="1"/>
    <col min="8202" max="8202" width="9.375" customWidth="1"/>
    <col min="8449" max="8449" width="5.625" customWidth="1"/>
    <col min="8450" max="8450" width="21.375" customWidth="1"/>
    <col min="8451" max="8451" width="12.5" customWidth="1"/>
    <col min="8452" max="8452" width="6.25" customWidth="1"/>
    <col min="8453" max="8453" width="5.625" customWidth="1"/>
    <col min="8454" max="8454" width="9.375" customWidth="1"/>
    <col min="8455" max="8455" width="12" customWidth="1"/>
    <col min="8456" max="8456" width="10.875" customWidth="1"/>
    <col min="8457" max="8457" width="5.625" customWidth="1"/>
    <col min="8458" max="8458" width="9.375" customWidth="1"/>
    <col min="8705" max="8705" width="5.625" customWidth="1"/>
    <col min="8706" max="8706" width="21.375" customWidth="1"/>
    <col min="8707" max="8707" width="12.5" customWidth="1"/>
    <col min="8708" max="8708" width="6.25" customWidth="1"/>
    <col min="8709" max="8709" width="5.625" customWidth="1"/>
    <col min="8710" max="8710" width="9.375" customWidth="1"/>
    <col min="8711" max="8711" width="12" customWidth="1"/>
    <col min="8712" max="8712" width="10.875" customWidth="1"/>
    <col min="8713" max="8713" width="5.625" customWidth="1"/>
    <col min="8714" max="8714" width="9.375" customWidth="1"/>
    <col min="8961" max="8961" width="5.625" customWidth="1"/>
    <col min="8962" max="8962" width="21.375" customWidth="1"/>
    <col min="8963" max="8963" width="12.5" customWidth="1"/>
    <col min="8964" max="8964" width="6.25" customWidth="1"/>
    <col min="8965" max="8965" width="5.625" customWidth="1"/>
    <col min="8966" max="8966" width="9.375" customWidth="1"/>
    <col min="8967" max="8967" width="12" customWidth="1"/>
    <col min="8968" max="8968" width="10.875" customWidth="1"/>
    <col min="8969" max="8969" width="5.625" customWidth="1"/>
    <col min="8970" max="8970" width="9.375" customWidth="1"/>
    <col min="9217" max="9217" width="5.625" customWidth="1"/>
    <col min="9218" max="9218" width="21.375" customWidth="1"/>
    <col min="9219" max="9219" width="12.5" customWidth="1"/>
    <col min="9220" max="9220" width="6.25" customWidth="1"/>
    <col min="9221" max="9221" width="5.625" customWidth="1"/>
    <col min="9222" max="9222" width="9.375" customWidth="1"/>
    <col min="9223" max="9223" width="12" customWidth="1"/>
    <col min="9224" max="9224" width="10.875" customWidth="1"/>
    <col min="9225" max="9225" width="5.625" customWidth="1"/>
    <col min="9226" max="9226" width="9.375" customWidth="1"/>
    <col min="9473" max="9473" width="5.625" customWidth="1"/>
    <col min="9474" max="9474" width="21.375" customWidth="1"/>
    <col min="9475" max="9475" width="12.5" customWidth="1"/>
    <col min="9476" max="9476" width="6.25" customWidth="1"/>
    <col min="9477" max="9477" width="5.625" customWidth="1"/>
    <col min="9478" max="9478" width="9.375" customWidth="1"/>
    <col min="9479" max="9479" width="12" customWidth="1"/>
    <col min="9480" max="9480" width="10.875" customWidth="1"/>
    <col min="9481" max="9481" width="5.625" customWidth="1"/>
    <col min="9482" max="9482" width="9.375" customWidth="1"/>
    <col min="9729" max="9729" width="5.625" customWidth="1"/>
    <col min="9730" max="9730" width="21.375" customWidth="1"/>
    <col min="9731" max="9731" width="12.5" customWidth="1"/>
    <col min="9732" max="9732" width="6.25" customWidth="1"/>
    <col min="9733" max="9733" width="5.625" customWidth="1"/>
    <col min="9734" max="9734" width="9.375" customWidth="1"/>
    <col min="9735" max="9735" width="12" customWidth="1"/>
    <col min="9736" max="9736" width="10.875" customWidth="1"/>
    <col min="9737" max="9737" width="5.625" customWidth="1"/>
    <col min="9738" max="9738" width="9.375" customWidth="1"/>
    <col min="9985" max="9985" width="5.625" customWidth="1"/>
    <col min="9986" max="9986" width="21.375" customWidth="1"/>
    <col min="9987" max="9987" width="12.5" customWidth="1"/>
    <col min="9988" max="9988" width="6.25" customWidth="1"/>
    <col min="9989" max="9989" width="5.625" customWidth="1"/>
    <col min="9990" max="9990" width="9.375" customWidth="1"/>
    <col min="9991" max="9991" width="12" customWidth="1"/>
    <col min="9992" max="9992" width="10.875" customWidth="1"/>
    <col min="9993" max="9993" width="5.625" customWidth="1"/>
    <col min="9994" max="9994" width="9.375" customWidth="1"/>
    <col min="10241" max="10241" width="5.625" customWidth="1"/>
    <col min="10242" max="10242" width="21.375" customWidth="1"/>
    <col min="10243" max="10243" width="12.5" customWidth="1"/>
    <col min="10244" max="10244" width="6.25" customWidth="1"/>
    <col min="10245" max="10245" width="5.625" customWidth="1"/>
    <col min="10246" max="10246" width="9.375" customWidth="1"/>
    <col min="10247" max="10247" width="12" customWidth="1"/>
    <col min="10248" max="10248" width="10.875" customWidth="1"/>
    <col min="10249" max="10249" width="5.625" customWidth="1"/>
    <col min="10250" max="10250" width="9.375" customWidth="1"/>
    <col min="10497" max="10497" width="5.625" customWidth="1"/>
    <col min="10498" max="10498" width="21.375" customWidth="1"/>
    <col min="10499" max="10499" width="12.5" customWidth="1"/>
    <col min="10500" max="10500" width="6.25" customWidth="1"/>
    <col min="10501" max="10501" width="5.625" customWidth="1"/>
    <col min="10502" max="10502" width="9.375" customWidth="1"/>
    <col min="10503" max="10503" width="12" customWidth="1"/>
    <col min="10504" max="10504" width="10.875" customWidth="1"/>
    <col min="10505" max="10505" width="5.625" customWidth="1"/>
    <col min="10506" max="10506" width="9.375" customWidth="1"/>
    <col min="10753" max="10753" width="5.625" customWidth="1"/>
    <col min="10754" max="10754" width="21.375" customWidth="1"/>
    <col min="10755" max="10755" width="12.5" customWidth="1"/>
    <col min="10756" max="10756" width="6.25" customWidth="1"/>
    <col min="10757" max="10757" width="5.625" customWidth="1"/>
    <col min="10758" max="10758" width="9.375" customWidth="1"/>
    <col min="10759" max="10759" width="12" customWidth="1"/>
    <col min="10760" max="10760" width="10.875" customWidth="1"/>
    <col min="10761" max="10761" width="5.625" customWidth="1"/>
    <col min="10762" max="10762" width="9.375" customWidth="1"/>
    <col min="11009" max="11009" width="5.625" customWidth="1"/>
    <col min="11010" max="11010" width="21.375" customWidth="1"/>
    <col min="11011" max="11011" width="12.5" customWidth="1"/>
    <col min="11012" max="11012" width="6.25" customWidth="1"/>
    <col min="11013" max="11013" width="5.625" customWidth="1"/>
    <col min="11014" max="11014" width="9.375" customWidth="1"/>
    <col min="11015" max="11015" width="12" customWidth="1"/>
    <col min="11016" max="11016" width="10.875" customWidth="1"/>
    <col min="11017" max="11017" width="5.625" customWidth="1"/>
    <col min="11018" max="11018" width="9.375" customWidth="1"/>
    <col min="11265" max="11265" width="5.625" customWidth="1"/>
    <col min="11266" max="11266" width="21.375" customWidth="1"/>
    <col min="11267" max="11267" width="12.5" customWidth="1"/>
    <col min="11268" max="11268" width="6.25" customWidth="1"/>
    <col min="11269" max="11269" width="5.625" customWidth="1"/>
    <col min="11270" max="11270" width="9.375" customWidth="1"/>
    <col min="11271" max="11271" width="12" customWidth="1"/>
    <col min="11272" max="11272" width="10.875" customWidth="1"/>
    <col min="11273" max="11273" width="5.625" customWidth="1"/>
    <col min="11274" max="11274" width="9.375" customWidth="1"/>
    <col min="11521" max="11521" width="5.625" customWidth="1"/>
    <col min="11522" max="11522" width="21.375" customWidth="1"/>
    <col min="11523" max="11523" width="12.5" customWidth="1"/>
    <col min="11524" max="11524" width="6.25" customWidth="1"/>
    <col min="11525" max="11525" width="5.625" customWidth="1"/>
    <col min="11526" max="11526" width="9.375" customWidth="1"/>
    <col min="11527" max="11527" width="12" customWidth="1"/>
    <col min="11528" max="11528" width="10.875" customWidth="1"/>
    <col min="11529" max="11529" width="5.625" customWidth="1"/>
    <col min="11530" max="11530" width="9.375" customWidth="1"/>
    <col min="11777" max="11777" width="5.625" customWidth="1"/>
    <col min="11778" max="11778" width="21.375" customWidth="1"/>
    <col min="11779" max="11779" width="12.5" customWidth="1"/>
    <col min="11780" max="11780" width="6.25" customWidth="1"/>
    <col min="11781" max="11781" width="5.625" customWidth="1"/>
    <col min="11782" max="11782" width="9.375" customWidth="1"/>
    <col min="11783" max="11783" width="12" customWidth="1"/>
    <col min="11784" max="11784" width="10.875" customWidth="1"/>
    <col min="11785" max="11785" width="5.625" customWidth="1"/>
    <col min="11786" max="11786" width="9.375" customWidth="1"/>
    <col min="12033" max="12033" width="5.625" customWidth="1"/>
    <col min="12034" max="12034" width="21.375" customWidth="1"/>
    <col min="12035" max="12035" width="12.5" customWidth="1"/>
    <col min="12036" max="12036" width="6.25" customWidth="1"/>
    <col min="12037" max="12037" width="5.625" customWidth="1"/>
    <col min="12038" max="12038" width="9.375" customWidth="1"/>
    <col min="12039" max="12039" width="12" customWidth="1"/>
    <col min="12040" max="12040" width="10.875" customWidth="1"/>
    <col min="12041" max="12041" width="5.625" customWidth="1"/>
    <col min="12042" max="12042" width="9.375" customWidth="1"/>
    <col min="12289" max="12289" width="5.625" customWidth="1"/>
    <col min="12290" max="12290" width="21.375" customWidth="1"/>
    <col min="12291" max="12291" width="12.5" customWidth="1"/>
    <col min="12292" max="12292" width="6.25" customWidth="1"/>
    <col min="12293" max="12293" width="5.625" customWidth="1"/>
    <col min="12294" max="12294" width="9.375" customWidth="1"/>
    <col min="12295" max="12295" width="12" customWidth="1"/>
    <col min="12296" max="12296" width="10.875" customWidth="1"/>
    <col min="12297" max="12297" width="5.625" customWidth="1"/>
    <col min="12298" max="12298" width="9.375" customWidth="1"/>
    <col min="12545" max="12545" width="5.625" customWidth="1"/>
    <col min="12546" max="12546" width="21.375" customWidth="1"/>
    <col min="12547" max="12547" width="12.5" customWidth="1"/>
    <col min="12548" max="12548" width="6.25" customWidth="1"/>
    <col min="12549" max="12549" width="5.625" customWidth="1"/>
    <col min="12550" max="12550" width="9.375" customWidth="1"/>
    <col min="12551" max="12551" width="12" customWidth="1"/>
    <col min="12552" max="12552" width="10.875" customWidth="1"/>
    <col min="12553" max="12553" width="5.625" customWidth="1"/>
    <col min="12554" max="12554" width="9.375" customWidth="1"/>
    <col min="12801" max="12801" width="5.625" customWidth="1"/>
    <col min="12802" max="12802" width="21.375" customWidth="1"/>
    <col min="12803" max="12803" width="12.5" customWidth="1"/>
    <col min="12804" max="12804" width="6.25" customWidth="1"/>
    <col min="12805" max="12805" width="5.625" customWidth="1"/>
    <col min="12806" max="12806" width="9.375" customWidth="1"/>
    <col min="12807" max="12807" width="12" customWidth="1"/>
    <col min="12808" max="12808" width="10.875" customWidth="1"/>
    <col min="12809" max="12809" width="5.625" customWidth="1"/>
    <col min="12810" max="12810" width="9.375" customWidth="1"/>
    <col min="13057" max="13057" width="5.625" customWidth="1"/>
    <col min="13058" max="13058" width="21.375" customWidth="1"/>
    <col min="13059" max="13059" width="12.5" customWidth="1"/>
    <col min="13060" max="13060" width="6.25" customWidth="1"/>
    <col min="13061" max="13061" width="5.625" customWidth="1"/>
    <col min="13062" max="13062" width="9.375" customWidth="1"/>
    <col min="13063" max="13063" width="12" customWidth="1"/>
    <col min="13064" max="13064" width="10.875" customWidth="1"/>
    <col min="13065" max="13065" width="5.625" customWidth="1"/>
    <col min="13066" max="13066" width="9.375" customWidth="1"/>
    <col min="13313" max="13313" width="5.625" customWidth="1"/>
    <col min="13314" max="13314" width="21.375" customWidth="1"/>
    <col min="13315" max="13315" width="12.5" customWidth="1"/>
    <col min="13316" max="13316" width="6.25" customWidth="1"/>
    <col min="13317" max="13317" width="5.625" customWidth="1"/>
    <col min="13318" max="13318" width="9.375" customWidth="1"/>
    <col min="13319" max="13319" width="12" customWidth="1"/>
    <col min="13320" max="13320" width="10.875" customWidth="1"/>
    <col min="13321" max="13321" width="5.625" customWidth="1"/>
    <col min="13322" max="13322" width="9.375" customWidth="1"/>
    <col min="13569" max="13569" width="5.625" customWidth="1"/>
    <col min="13570" max="13570" width="21.375" customWidth="1"/>
    <col min="13571" max="13571" width="12.5" customWidth="1"/>
    <col min="13572" max="13572" width="6.25" customWidth="1"/>
    <col min="13573" max="13573" width="5.625" customWidth="1"/>
    <col min="13574" max="13574" width="9.375" customWidth="1"/>
    <col min="13575" max="13575" width="12" customWidth="1"/>
    <col min="13576" max="13576" width="10.875" customWidth="1"/>
    <col min="13577" max="13577" width="5.625" customWidth="1"/>
    <col min="13578" max="13578" width="9.375" customWidth="1"/>
    <col min="13825" max="13825" width="5.625" customWidth="1"/>
    <col min="13826" max="13826" width="21.375" customWidth="1"/>
    <col min="13827" max="13827" width="12.5" customWidth="1"/>
    <col min="13828" max="13828" width="6.25" customWidth="1"/>
    <col min="13829" max="13829" width="5.625" customWidth="1"/>
    <col min="13830" max="13830" width="9.375" customWidth="1"/>
    <col min="13831" max="13831" width="12" customWidth="1"/>
    <col min="13832" max="13832" width="10.875" customWidth="1"/>
    <col min="13833" max="13833" width="5.625" customWidth="1"/>
    <col min="13834" max="13834" width="9.375" customWidth="1"/>
    <col min="14081" max="14081" width="5.625" customWidth="1"/>
    <col min="14082" max="14082" width="21.375" customWidth="1"/>
    <col min="14083" max="14083" width="12.5" customWidth="1"/>
    <col min="14084" max="14084" width="6.25" customWidth="1"/>
    <col min="14085" max="14085" width="5.625" customWidth="1"/>
    <col min="14086" max="14086" width="9.375" customWidth="1"/>
    <col min="14087" max="14087" width="12" customWidth="1"/>
    <col min="14088" max="14088" width="10.875" customWidth="1"/>
    <col min="14089" max="14089" width="5.625" customWidth="1"/>
    <col min="14090" max="14090" width="9.375" customWidth="1"/>
    <col min="14337" max="14337" width="5.625" customWidth="1"/>
    <col min="14338" max="14338" width="21.375" customWidth="1"/>
    <col min="14339" max="14339" width="12.5" customWidth="1"/>
    <col min="14340" max="14340" width="6.25" customWidth="1"/>
    <col min="14341" max="14341" width="5.625" customWidth="1"/>
    <col min="14342" max="14342" width="9.375" customWidth="1"/>
    <col min="14343" max="14343" width="12" customWidth="1"/>
    <col min="14344" max="14344" width="10.875" customWidth="1"/>
    <col min="14345" max="14345" width="5.625" customWidth="1"/>
    <col min="14346" max="14346" width="9.375" customWidth="1"/>
    <col min="14593" max="14593" width="5.625" customWidth="1"/>
    <col min="14594" max="14594" width="21.375" customWidth="1"/>
    <col min="14595" max="14595" width="12.5" customWidth="1"/>
    <col min="14596" max="14596" width="6.25" customWidth="1"/>
    <col min="14597" max="14597" width="5.625" customWidth="1"/>
    <col min="14598" max="14598" width="9.375" customWidth="1"/>
    <col min="14599" max="14599" width="12" customWidth="1"/>
    <col min="14600" max="14600" width="10.875" customWidth="1"/>
    <col min="14601" max="14601" width="5.625" customWidth="1"/>
    <col min="14602" max="14602" width="9.375" customWidth="1"/>
    <col min="14849" max="14849" width="5.625" customWidth="1"/>
    <col min="14850" max="14850" width="21.375" customWidth="1"/>
    <col min="14851" max="14851" width="12.5" customWidth="1"/>
    <col min="14852" max="14852" width="6.25" customWidth="1"/>
    <col min="14853" max="14853" width="5.625" customWidth="1"/>
    <col min="14854" max="14854" width="9.375" customWidth="1"/>
    <col min="14855" max="14855" width="12" customWidth="1"/>
    <col min="14856" max="14856" width="10.875" customWidth="1"/>
    <col min="14857" max="14857" width="5.625" customWidth="1"/>
    <col min="14858" max="14858" width="9.375" customWidth="1"/>
    <col min="15105" max="15105" width="5.625" customWidth="1"/>
    <col min="15106" max="15106" width="21.375" customWidth="1"/>
    <col min="15107" max="15107" width="12.5" customWidth="1"/>
    <col min="15108" max="15108" width="6.25" customWidth="1"/>
    <col min="15109" max="15109" width="5.625" customWidth="1"/>
    <col min="15110" max="15110" width="9.375" customWidth="1"/>
    <col min="15111" max="15111" width="12" customWidth="1"/>
    <col min="15112" max="15112" width="10.875" customWidth="1"/>
    <col min="15113" max="15113" width="5.625" customWidth="1"/>
    <col min="15114" max="15114" width="9.375" customWidth="1"/>
    <col min="15361" max="15361" width="5.625" customWidth="1"/>
    <col min="15362" max="15362" width="21.375" customWidth="1"/>
    <col min="15363" max="15363" width="12.5" customWidth="1"/>
    <col min="15364" max="15364" width="6.25" customWidth="1"/>
    <col min="15365" max="15365" width="5.625" customWidth="1"/>
    <col min="15366" max="15366" width="9.375" customWidth="1"/>
    <col min="15367" max="15367" width="12" customWidth="1"/>
    <col min="15368" max="15368" width="10.875" customWidth="1"/>
    <col min="15369" max="15369" width="5.625" customWidth="1"/>
    <col min="15370" max="15370" width="9.375" customWidth="1"/>
    <col min="15617" max="15617" width="5.625" customWidth="1"/>
    <col min="15618" max="15618" width="21.375" customWidth="1"/>
    <col min="15619" max="15619" width="12.5" customWidth="1"/>
    <col min="15620" max="15620" width="6.25" customWidth="1"/>
    <col min="15621" max="15621" width="5.625" customWidth="1"/>
    <col min="15622" max="15622" width="9.375" customWidth="1"/>
    <col min="15623" max="15623" width="12" customWidth="1"/>
    <col min="15624" max="15624" width="10.875" customWidth="1"/>
    <col min="15625" max="15625" width="5.625" customWidth="1"/>
    <col min="15626" max="15626" width="9.375" customWidth="1"/>
    <col min="15873" max="15873" width="5.625" customWidth="1"/>
    <col min="15874" max="15874" width="21.375" customWidth="1"/>
    <col min="15875" max="15875" width="12.5" customWidth="1"/>
    <col min="15876" max="15876" width="6.25" customWidth="1"/>
    <col min="15877" max="15877" width="5.625" customWidth="1"/>
    <col min="15878" max="15878" width="9.375" customWidth="1"/>
    <col min="15879" max="15879" width="12" customWidth="1"/>
    <col min="15880" max="15880" width="10.875" customWidth="1"/>
    <col min="15881" max="15881" width="5.625" customWidth="1"/>
    <col min="15882" max="15882" width="9.375" customWidth="1"/>
    <col min="16129" max="16129" width="5.625" customWidth="1"/>
    <col min="16130" max="16130" width="21.375" customWidth="1"/>
    <col min="16131" max="16131" width="12.5" customWidth="1"/>
    <col min="16132" max="16132" width="6.25" customWidth="1"/>
    <col min="16133" max="16133" width="5.625" customWidth="1"/>
    <col min="16134" max="16134" width="9.375" customWidth="1"/>
    <col min="16135" max="16135" width="12" customWidth="1"/>
    <col min="16136" max="16136" width="10.875" customWidth="1"/>
    <col min="16137" max="16137" width="5.625" customWidth="1"/>
    <col min="16138" max="16138" width="9.375" customWidth="1"/>
  </cols>
  <sheetData>
    <row r="1" spans="2:8" s="1" customFormat="1"/>
    <row r="2" spans="2:8" s="1" customFormat="1">
      <c r="E2" s="18"/>
      <c r="F2" s="3"/>
      <c r="G2" s="3"/>
      <c r="H2" s="3"/>
    </row>
    <row r="3" spans="2:8" ht="14.25" thickBot="1">
      <c r="B3" s="143" t="s">
        <v>587</v>
      </c>
      <c r="E3" s="14"/>
      <c r="F3" s="14"/>
      <c r="G3" s="2"/>
      <c r="H3" s="329"/>
    </row>
    <row r="4" spans="2:8">
      <c r="B4" s="30" t="s">
        <v>309</v>
      </c>
      <c r="C4" s="20"/>
      <c r="D4" s="20"/>
      <c r="E4" s="20"/>
      <c r="F4" s="20"/>
      <c r="G4" s="20"/>
      <c r="H4" s="21"/>
    </row>
    <row r="5" spans="2:8">
      <c r="B5" s="22" t="s">
        <v>5</v>
      </c>
      <c r="C5" s="34" t="s">
        <v>6</v>
      </c>
      <c r="D5" s="23" t="s">
        <v>0</v>
      </c>
      <c r="E5" s="23" t="s">
        <v>1</v>
      </c>
      <c r="F5" s="23" t="s">
        <v>525</v>
      </c>
      <c r="G5" s="23" t="s">
        <v>8</v>
      </c>
      <c r="H5" s="24" t="s">
        <v>2</v>
      </c>
    </row>
    <row r="6" spans="2:8" ht="33" customHeight="1">
      <c r="B6" s="26"/>
      <c r="C6" s="170"/>
      <c r="D6" s="27"/>
      <c r="E6" s="23"/>
      <c r="F6" s="23"/>
      <c r="G6" s="308"/>
      <c r="H6" s="25"/>
    </row>
    <row r="7" spans="2:8" ht="33" customHeight="1">
      <c r="B7" s="26"/>
      <c r="C7" s="170"/>
      <c r="D7" s="27"/>
      <c r="E7" s="23"/>
      <c r="F7" s="23"/>
      <c r="G7" s="308"/>
      <c r="H7" s="25"/>
    </row>
    <row r="8" spans="2:8" ht="33" customHeight="1">
      <c r="B8" s="26"/>
      <c r="C8" s="170"/>
      <c r="D8" s="27"/>
      <c r="E8" s="23"/>
      <c r="F8" s="23"/>
      <c r="G8" s="308"/>
      <c r="H8" s="25"/>
    </row>
    <row r="9" spans="2:8" ht="33" customHeight="1">
      <c r="B9" s="26"/>
      <c r="C9" s="170"/>
      <c r="D9" s="27"/>
      <c r="E9" s="23"/>
      <c r="F9" s="23"/>
      <c r="G9" s="308"/>
      <c r="H9" s="25"/>
    </row>
    <row r="10" spans="2:8" ht="33" customHeight="1">
      <c r="B10" s="26"/>
      <c r="C10" s="170"/>
      <c r="D10" s="27"/>
      <c r="E10" s="328"/>
      <c r="F10" s="328"/>
      <c r="G10" s="308"/>
      <c r="H10" s="25"/>
    </row>
    <row r="11" spans="2:8" ht="33" customHeight="1">
      <c r="B11" s="26"/>
      <c r="C11" s="170"/>
      <c r="D11" s="27"/>
      <c r="E11" s="27"/>
      <c r="F11" s="27"/>
      <c r="G11" s="308"/>
      <c r="H11" s="25"/>
    </row>
    <row r="12" spans="2:8" ht="33" customHeight="1">
      <c r="B12" s="26"/>
      <c r="C12" s="170"/>
      <c r="D12" s="27"/>
      <c r="E12" s="27"/>
      <c r="F12" s="27"/>
      <c r="G12" s="308"/>
      <c r="H12" s="25"/>
    </row>
    <row r="13" spans="2:8" ht="33" customHeight="1">
      <c r="B13" s="26"/>
      <c r="C13" s="170"/>
      <c r="D13" s="27"/>
      <c r="E13" s="27"/>
      <c r="F13" s="27"/>
      <c r="G13" s="308"/>
      <c r="H13" s="25"/>
    </row>
    <row r="14" spans="2:8" ht="33" customHeight="1">
      <c r="B14" s="26"/>
      <c r="C14" s="170"/>
      <c r="D14" s="27"/>
      <c r="E14" s="27"/>
      <c r="F14" s="27"/>
      <c r="G14" s="308"/>
      <c r="H14" s="25"/>
    </row>
    <row r="15" spans="2:8" ht="33" customHeight="1">
      <c r="B15" s="26"/>
      <c r="C15" s="170"/>
      <c r="D15" s="27"/>
      <c r="E15" s="27"/>
      <c r="F15" s="27"/>
      <c r="G15" s="308"/>
      <c r="H15" s="25"/>
    </row>
    <row r="16" spans="2:8" ht="33" customHeight="1">
      <c r="B16" s="26"/>
      <c r="C16" s="170"/>
      <c r="D16" s="27"/>
      <c r="E16" s="27"/>
      <c r="F16" s="27"/>
      <c r="G16" s="308"/>
      <c r="H16" s="25"/>
    </row>
    <row r="17" spans="1:9" ht="33" customHeight="1">
      <c r="B17" s="26"/>
      <c r="C17" s="170"/>
      <c r="D17" s="27"/>
      <c r="E17" s="27"/>
      <c r="F17" s="27"/>
      <c r="G17" s="308"/>
      <c r="H17" s="25"/>
    </row>
    <row r="18" spans="1:9" ht="33" customHeight="1">
      <c r="B18" s="26"/>
      <c r="C18" s="170"/>
      <c r="D18" s="27"/>
      <c r="E18" s="27"/>
      <c r="F18" s="27"/>
      <c r="G18" s="308"/>
      <c r="H18" s="25"/>
    </row>
    <row r="19" spans="1:9" ht="33" customHeight="1">
      <c r="B19" s="26"/>
      <c r="C19" s="170"/>
      <c r="D19" s="27"/>
      <c r="E19" s="27"/>
      <c r="F19" s="27"/>
      <c r="G19" s="308"/>
      <c r="H19" s="25"/>
    </row>
    <row r="20" spans="1:9" ht="33" customHeight="1">
      <c r="B20" s="26"/>
      <c r="C20" s="170"/>
      <c r="D20" s="27"/>
      <c r="E20" s="27"/>
      <c r="F20" s="27"/>
      <c r="G20" s="308"/>
      <c r="H20" s="25"/>
    </row>
    <row r="21" spans="1:9" ht="33" customHeight="1">
      <c r="B21" s="26"/>
      <c r="C21" s="170"/>
      <c r="D21" s="27"/>
      <c r="E21" s="27"/>
      <c r="F21" s="27"/>
      <c r="G21" s="308"/>
      <c r="H21" s="25"/>
    </row>
    <row r="22" spans="1:9" ht="33" customHeight="1">
      <c r="B22" s="26"/>
      <c r="C22" s="170"/>
      <c r="D22" s="27"/>
      <c r="E22" s="27"/>
      <c r="F22" s="27"/>
      <c r="G22" s="308"/>
      <c r="H22" s="25"/>
    </row>
    <row r="23" spans="1:9" ht="33" customHeight="1">
      <c r="B23" s="26"/>
      <c r="C23" s="170"/>
      <c r="D23" s="27"/>
      <c r="E23" s="27"/>
      <c r="F23" s="27"/>
      <c r="G23" s="308"/>
      <c r="H23" s="25"/>
    </row>
    <row r="24" spans="1:9" ht="33" customHeight="1" thickBot="1">
      <c r="B24" s="390"/>
      <c r="C24" s="5"/>
      <c r="D24" s="391"/>
      <c r="E24" s="391"/>
      <c r="F24" s="391"/>
      <c r="G24" s="397"/>
      <c r="H24" s="392"/>
    </row>
    <row r="25" spans="1:9" ht="33" customHeight="1" thickTop="1" thickBot="1">
      <c r="B25" s="395" t="s">
        <v>314</v>
      </c>
      <c r="C25" s="398"/>
      <c r="D25" s="393"/>
      <c r="E25" s="393"/>
      <c r="F25" s="393"/>
      <c r="G25" s="396"/>
      <c r="H25" s="394"/>
    </row>
    <row r="26" spans="1:9">
      <c r="H26" s="12"/>
    </row>
    <row r="28" spans="1:9" s="15" customFormat="1" ht="18.75">
      <c r="A28" s="1016" t="s">
        <v>312</v>
      </c>
      <c r="B28" s="1016"/>
      <c r="C28" s="1016"/>
      <c r="D28" s="1016"/>
      <c r="E28" s="1016"/>
      <c r="F28" s="1016"/>
      <c r="G28" s="1016"/>
      <c r="H28" s="1016"/>
      <c r="I28" s="49"/>
    </row>
    <row r="29" spans="1:9">
      <c r="H29" s="497" t="str">
        <f>様式7!$F$4</f>
        <v>○○○○○○○○○○○ESCO事業</v>
      </c>
    </row>
  </sheetData>
  <mergeCells count="1">
    <mergeCell ref="A28:H28"/>
  </mergeCells>
  <phoneticPr fontId="3"/>
  <pageMargins left="0.90551181102362199"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1"/>
  <sheetViews>
    <sheetView view="pageBreakPreview" zoomScale="70" zoomScaleNormal="100" zoomScaleSheetLayoutView="70" workbookViewId="0">
      <selection activeCell="J20" sqref="J20:N20"/>
    </sheetView>
  </sheetViews>
  <sheetFormatPr defaultRowHeight="13.5"/>
  <cols>
    <col min="1" max="1" width="3.75" customWidth="1"/>
    <col min="2" max="2" width="6.75" customWidth="1"/>
    <col min="3" max="3" width="41.75" customWidth="1"/>
    <col min="4" max="4" width="5.5" style="54" customWidth="1"/>
    <col min="5" max="5" width="20.125" customWidth="1"/>
    <col min="6" max="6" width="4.625" style="54" customWidth="1"/>
    <col min="7" max="7" width="73" customWidth="1"/>
    <col min="9" max="9" width="9.25" bestFit="1" customWidth="1"/>
  </cols>
  <sheetData>
    <row r="1" spans="1:9" ht="17.25">
      <c r="A1" s="331" t="s">
        <v>534</v>
      </c>
      <c r="B1" s="35"/>
      <c r="C1" s="35"/>
      <c r="D1" s="44"/>
      <c r="E1" s="35"/>
      <c r="F1" s="44"/>
      <c r="G1" s="35"/>
    </row>
    <row r="2" spans="1:9" ht="14.25" customHeight="1" thickBot="1">
      <c r="A2" s="35"/>
      <c r="B2" s="35"/>
      <c r="C2" s="35"/>
      <c r="D2" s="35"/>
      <c r="E2" s="530"/>
      <c r="F2" s="942"/>
      <c r="G2" s="812" t="s">
        <v>679</v>
      </c>
    </row>
    <row r="3" spans="1:9" ht="16.5" customHeight="1" thickBot="1">
      <c r="A3" s="401" t="s">
        <v>7</v>
      </c>
      <c r="B3" s="402"/>
      <c r="C3" s="402"/>
      <c r="D3" s="1044" t="s">
        <v>8</v>
      </c>
      <c r="E3" s="1044"/>
      <c r="F3" s="1044"/>
      <c r="G3" s="403" t="s">
        <v>9</v>
      </c>
    </row>
    <row r="4" spans="1:9" ht="22.5" customHeight="1" thickTop="1" thickBot="1">
      <c r="A4" s="404" t="s">
        <v>10</v>
      </c>
      <c r="B4" s="400"/>
      <c r="C4" s="414"/>
      <c r="D4" s="1038">
        <f>E5+E9</f>
        <v>0</v>
      </c>
      <c r="E4" s="1039"/>
      <c r="F4" s="1040"/>
      <c r="G4" s="415"/>
    </row>
    <row r="5" spans="1:9" ht="22.5" customHeight="1">
      <c r="A5" s="36"/>
      <c r="B5" s="418" t="s">
        <v>11</v>
      </c>
      <c r="C5" s="399"/>
      <c r="D5" s="504" t="s">
        <v>418</v>
      </c>
      <c r="E5" s="505">
        <f>SUM(E6:E8)</f>
        <v>0</v>
      </c>
      <c r="F5" s="508" t="s">
        <v>415</v>
      </c>
      <c r="G5" s="406"/>
    </row>
    <row r="6" spans="1:9" ht="22.5" customHeight="1">
      <c r="A6" s="36"/>
      <c r="B6" s="418" t="s">
        <v>12</v>
      </c>
      <c r="C6" s="399"/>
      <c r="D6" s="412" t="s">
        <v>414</v>
      </c>
      <c r="E6" s="937"/>
      <c r="F6" s="509" t="s">
        <v>416</v>
      </c>
      <c r="G6" s="406"/>
    </row>
    <row r="7" spans="1:9" ht="22.5" customHeight="1">
      <c r="A7" s="37"/>
      <c r="B7" s="419" t="s">
        <v>13</v>
      </c>
      <c r="C7" s="40"/>
      <c r="D7" s="413" t="s">
        <v>414</v>
      </c>
      <c r="E7" s="937"/>
      <c r="F7" s="510" t="s">
        <v>417</v>
      </c>
      <c r="G7" s="408"/>
    </row>
    <row r="8" spans="1:9" ht="22.5" customHeight="1">
      <c r="A8" s="37"/>
      <c r="B8" s="419" t="s">
        <v>14</v>
      </c>
      <c r="C8" s="40"/>
      <c r="D8" s="413" t="s">
        <v>414</v>
      </c>
      <c r="E8" s="938"/>
      <c r="F8" s="510" t="s">
        <v>417</v>
      </c>
      <c r="G8" s="408"/>
    </row>
    <row r="9" spans="1:9" ht="22.5" customHeight="1">
      <c r="A9" s="37"/>
      <c r="B9" s="419" t="s">
        <v>15</v>
      </c>
      <c r="C9" s="40"/>
      <c r="D9" s="413" t="s">
        <v>418</v>
      </c>
      <c r="E9" s="506">
        <f>SUM(E10:E12)</f>
        <v>0</v>
      </c>
      <c r="F9" s="510" t="s">
        <v>415</v>
      </c>
      <c r="G9" s="408"/>
    </row>
    <row r="10" spans="1:9" ht="23.25" customHeight="1">
      <c r="A10" s="37"/>
      <c r="B10" s="419" t="s">
        <v>16</v>
      </c>
      <c r="C10" s="40"/>
      <c r="D10" s="413" t="s">
        <v>414</v>
      </c>
      <c r="E10" s="939"/>
      <c r="F10" s="510" t="s">
        <v>417</v>
      </c>
      <c r="G10" s="408"/>
      <c r="I10" s="39"/>
    </row>
    <row r="11" spans="1:9" ht="22.5" customHeight="1">
      <c r="A11" s="37"/>
      <c r="B11" s="419" t="s">
        <v>17</v>
      </c>
      <c r="C11" s="40"/>
      <c r="D11" s="412" t="s">
        <v>414</v>
      </c>
      <c r="E11" s="938"/>
      <c r="F11" s="509" t="s">
        <v>417</v>
      </c>
      <c r="G11" s="408"/>
    </row>
    <row r="12" spans="1:9" ht="22.5" customHeight="1" thickBot="1">
      <c r="A12" s="37"/>
      <c r="B12" s="419" t="s">
        <v>18</v>
      </c>
      <c r="C12" s="40"/>
      <c r="D12" s="503" t="s">
        <v>414</v>
      </c>
      <c r="E12" s="940"/>
      <c r="F12" s="511" t="s">
        <v>417</v>
      </c>
      <c r="G12" s="408"/>
    </row>
    <row r="13" spans="1:9" ht="22.5" customHeight="1" thickBot="1">
      <c r="A13" s="407" t="s">
        <v>19</v>
      </c>
      <c r="B13" s="416"/>
      <c r="C13" s="38"/>
      <c r="D13" s="1045"/>
      <c r="E13" s="1046"/>
      <c r="F13" s="1047"/>
      <c r="G13" s="41"/>
    </row>
    <row r="14" spans="1:9" ht="23.25" customHeight="1" thickBot="1">
      <c r="A14" s="407" t="s">
        <v>20</v>
      </c>
      <c r="B14" s="40"/>
      <c r="C14" s="416"/>
      <c r="D14" s="1048"/>
      <c r="E14" s="1049"/>
      <c r="F14" s="1050"/>
      <c r="G14" s="42"/>
    </row>
    <row r="15" spans="1:9" ht="22.5" customHeight="1" thickBot="1">
      <c r="A15" s="407" t="s">
        <v>21</v>
      </c>
      <c r="B15" s="416"/>
      <c r="C15" s="38"/>
      <c r="D15" s="1048"/>
      <c r="E15" s="1049"/>
      <c r="F15" s="1050"/>
      <c r="G15" s="41"/>
    </row>
    <row r="16" spans="1:9" ht="23.25" customHeight="1" thickBot="1">
      <c r="A16" s="405" t="s">
        <v>721</v>
      </c>
      <c r="B16" s="417"/>
      <c r="C16" s="43"/>
      <c r="D16" s="1038">
        <f>E17+E18</f>
        <v>0</v>
      </c>
      <c r="E16" s="1039"/>
      <c r="F16" s="1040"/>
      <c r="G16" s="43"/>
    </row>
    <row r="17" spans="1:10" ht="23.25" customHeight="1">
      <c r="A17" s="405" t="s">
        <v>22</v>
      </c>
      <c r="B17" s="399"/>
      <c r="C17" s="399"/>
      <c r="D17" s="507" t="s">
        <v>419</v>
      </c>
      <c r="E17" s="941"/>
      <c r="F17" s="512" t="s">
        <v>410</v>
      </c>
      <c r="G17" s="406"/>
    </row>
    <row r="18" spans="1:10" ht="23.25" customHeight="1" thickBot="1">
      <c r="A18" s="405" t="s">
        <v>23</v>
      </c>
      <c r="B18" s="399"/>
      <c r="C18" s="399"/>
      <c r="D18" s="412" t="s">
        <v>419</v>
      </c>
      <c r="E18" s="937"/>
      <c r="F18" s="509" t="s">
        <v>410</v>
      </c>
      <c r="G18" s="406"/>
      <c r="H18" s="1"/>
    </row>
    <row r="19" spans="1:10" ht="22.5" customHeight="1" thickBot="1">
      <c r="A19" s="405" t="s">
        <v>722</v>
      </c>
      <c r="B19" s="417"/>
      <c r="C19" s="43"/>
      <c r="D19" s="1038">
        <f>SUM(E20:E22)</f>
        <v>0</v>
      </c>
      <c r="E19" s="1039"/>
      <c r="F19" s="1040"/>
      <c r="G19" s="43"/>
    </row>
    <row r="20" spans="1:10" ht="22.5" customHeight="1">
      <c r="A20" s="405" t="s">
        <v>723</v>
      </c>
      <c r="B20" s="399"/>
      <c r="C20" s="399"/>
      <c r="D20" s="507" t="s">
        <v>600</v>
      </c>
      <c r="E20" s="941"/>
      <c r="F20" s="512" t="s">
        <v>601</v>
      </c>
      <c r="G20" s="406"/>
    </row>
    <row r="21" spans="1:10" ht="22.5" customHeight="1">
      <c r="A21" s="405" t="s">
        <v>602</v>
      </c>
      <c r="B21" s="399"/>
      <c r="C21" s="399"/>
      <c r="D21" s="412" t="s">
        <v>603</v>
      </c>
      <c r="E21" s="937"/>
      <c r="F21" s="509" t="s">
        <v>604</v>
      </c>
      <c r="G21" s="406"/>
    </row>
    <row r="22" spans="1:10" ht="22.5" customHeight="1" thickBot="1">
      <c r="A22" s="405" t="s">
        <v>607</v>
      </c>
      <c r="B22" s="399"/>
      <c r="C22" s="399"/>
      <c r="D22" s="694" t="s">
        <v>603</v>
      </c>
      <c r="E22" s="938"/>
      <c r="F22" s="695" t="s">
        <v>604</v>
      </c>
      <c r="G22" s="696" t="s">
        <v>763</v>
      </c>
    </row>
    <row r="23" spans="1:10" ht="22.5" customHeight="1" thickTop="1" thickBot="1">
      <c r="A23" s="409" t="s">
        <v>24</v>
      </c>
      <c r="B23" s="410"/>
      <c r="C23" s="410"/>
      <c r="D23" s="1041">
        <f>$D$4+$D$13+$D$14+$D$15+$D$16+$D$19</f>
        <v>0</v>
      </c>
      <c r="E23" s="1042"/>
      <c r="F23" s="1043"/>
      <c r="G23" s="411"/>
      <c r="J23" s="1"/>
    </row>
    <row r="24" spans="1:10" ht="14.25">
      <c r="A24" s="9" t="s">
        <v>718</v>
      </c>
      <c r="B24" s="35"/>
      <c r="C24" s="35"/>
      <c r="D24" s="44"/>
      <c r="E24" s="35"/>
      <c r="F24" s="44"/>
      <c r="G24" s="44"/>
    </row>
    <row r="25" spans="1:10" ht="14.25">
      <c r="A25" s="9" t="s">
        <v>719</v>
      </c>
      <c r="B25" s="35"/>
      <c r="C25" s="35"/>
      <c r="D25" s="44"/>
      <c r="E25" s="35"/>
      <c r="F25" s="44"/>
      <c r="G25" s="44"/>
    </row>
    <row r="26" spans="1:10" ht="14.25">
      <c r="A26" s="9" t="s">
        <v>720</v>
      </c>
      <c r="B26" s="35"/>
      <c r="C26" s="35"/>
      <c r="D26" s="44"/>
      <c r="E26" s="35"/>
      <c r="F26" s="44"/>
      <c r="G26" s="44"/>
    </row>
    <row r="27" spans="1:10" ht="14.25">
      <c r="A27" s="9" t="s">
        <v>713</v>
      </c>
      <c r="B27" s="35"/>
      <c r="C27" s="35"/>
      <c r="D27" s="44"/>
      <c r="E27" s="35"/>
      <c r="F27" s="44"/>
      <c r="G27" s="44"/>
    </row>
    <row r="28" spans="1:10">
      <c r="A28" s="101" t="s">
        <v>714</v>
      </c>
    </row>
    <row r="29" spans="1:10">
      <c r="A29" s="101" t="s">
        <v>715</v>
      </c>
    </row>
    <row r="30" spans="1:10">
      <c r="A30" s="101" t="s">
        <v>716</v>
      </c>
    </row>
    <row r="31" spans="1:10" ht="14.25">
      <c r="A31" s="1037" t="s">
        <v>25</v>
      </c>
      <c r="B31" s="1037"/>
      <c r="C31" s="1037"/>
      <c r="D31" s="1037"/>
      <c r="E31" s="1037"/>
      <c r="F31" s="1037"/>
      <c r="G31" s="12" t="str">
        <f>様式7!$F$4</f>
        <v>○○○○○○○○○○○ESCO事業</v>
      </c>
    </row>
  </sheetData>
  <mergeCells count="9">
    <mergeCell ref="A31:F31"/>
    <mergeCell ref="D16:F16"/>
    <mergeCell ref="D19:F19"/>
    <mergeCell ref="D23:F23"/>
    <mergeCell ref="D3:F3"/>
    <mergeCell ref="D4:F4"/>
    <mergeCell ref="D13:F13"/>
    <mergeCell ref="D14:F14"/>
    <mergeCell ref="D15:F15"/>
  </mergeCells>
  <phoneticPr fontId="3"/>
  <printOptions horizontalCentered="1"/>
  <pageMargins left="0.51181102362204722" right="0.51181102362204722" top="0.55118110236220474" bottom="0.55118110236220474" header="0.31496062992125984" footer="0.31496062992125984"/>
  <pageSetup paperSize="9" scale="8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様式7</vt:lpstr>
      <vt:lpstr>様式8-1</vt:lpstr>
      <vt:lpstr>様式8-2</vt:lpstr>
      <vt:lpstr>様式9-1</vt:lpstr>
      <vt:lpstr>様式9-2</vt:lpstr>
      <vt:lpstr>様式9-3</vt:lpstr>
      <vt:lpstr>様式9-4</vt:lpstr>
      <vt:lpstr>様式9-5</vt:lpstr>
      <vt:lpstr>様式9-6</vt:lpstr>
      <vt:lpstr>様式9-7</vt:lpstr>
      <vt:lpstr>様式9-8</vt:lpstr>
      <vt:lpstr>様式9-9</vt:lpstr>
      <vt:lpstr>様式9-10</vt:lpstr>
      <vt:lpstr>様式10-1</vt:lpstr>
      <vt:lpstr>様式10-2-1</vt:lpstr>
      <vt:lpstr>様式10-2-2</vt:lpstr>
      <vt:lpstr>様式10-2-3</vt:lpstr>
      <vt:lpstr>様式10-2-4</vt:lpstr>
      <vt:lpstr>様式10-2-5</vt:lpstr>
      <vt:lpstr>様式10-2-6</vt:lpstr>
      <vt:lpstr>様式10-2-7</vt:lpstr>
      <vt:lpstr>様式10-2-8</vt:lpstr>
      <vt:lpstr>様式10-2-9</vt:lpstr>
      <vt:lpstr>様式10-3-1</vt:lpstr>
      <vt:lpstr>様式10-3-2</vt:lpstr>
      <vt:lpstr>様式10-3-3</vt:lpstr>
      <vt:lpstr>様式10-4</vt:lpstr>
      <vt:lpstr>様式11 </vt:lpstr>
      <vt:lpstr>様式12</vt:lpstr>
      <vt:lpstr>様式13</vt:lpstr>
      <vt:lpstr>様式14</vt:lpstr>
      <vt:lpstr>様式15</vt:lpstr>
      <vt:lpstr>様式16</vt:lpstr>
      <vt:lpstr>参考１）行政財産</vt:lpstr>
      <vt:lpstr>参考２）工事費利益加算</vt:lpstr>
      <vt:lpstr>'参考１）行政財産'!Print_Area</vt:lpstr>
      <vt:lpstr>'様式10-1'!Print_Area</vt:lpstr>
      <vt:lpstr>'様式10-2-1'!Print_Area</vt:lpstr>
      <vt:lpstr>'様式10-2-2'!Print_Area</vt:lpstr>
      <vt:lpstr>'様式10-2-3'!Print_Area</vt:lpstr>
      <vt:lpstr>'様式10-2-4'!Print_Area</vt:lpstr>
      <vt:lpstr>'様式10-2-5'!Print_Area</vt:lpstr>
      <vt:lpstr>'様式10-2-6'!Print_Area</vt:lpstr>
      <vt:lpstr>'様式10-2-7'!Print_Area</vt:lpstr>
      <vt:lpstr>'様式10-2-8'!Print_Area</vt:lpstr>
      <vt:lpstr>'様式10-2-9'!Print_Area</vt:lpstr>
      <vt:lpstr>'様式10-3-1'!Print_Area</vt:lpstr>
      <vt:lpstr>'様式10-3-2'!Print_Area</vt:lpstr>
      <vt:lpstr>'様式10-3-3'!Print_Area</vt:lpstr>
      <vt:lpstr>'様式10-4'!Print_Area</vt:lpstr>
      <vt:lpstr>'様式11 '!Print_Area</vt:lpstr>
      <vt:lpstr>様式12!Print_Area</vt:lpstr>
      <vt:lpstr>様式13!Print_Area</vt:lpstr>
      <vt:lpstr>様式14!Print_Area</vt:lpstr>
      <vt:lpstr>様式15!Print_Area</vt:lpstr>
      <vt:lpstr>様式16!Print_Area</vt:lpstr>
      <vt:lpstr>様式7!Print_Area</vt:lpstr>
      <vt:lpstr>'様式8-1'!Print_Area</vt:lpstr>
      <vt:lpstr>'様式8-2'!Print_Area</vt:lpstr>
      <vt:lpstr>'様式9-1'!Print_Area</vt:lpstr>
      <vt:lpstr>'様式9-10'!Print_Area</vt:lpstr>
      <vt:lpstr>'様式9-2'!Print_Area</vt:lpstr>
      <vt:lpstr>'様式9-3'!Print_Area</vt:lpstr>
      <vt:lpstr>'様式9-4'!Print_Area</vt:lpstr>
      <vt:lpstr>'様式9-5'!Print_Area</vt:lpstr>
      <vt:lpstr>'様式9-6'!Print_Area</vt:lpstr>
      <vt:lpstr>'様式9-7'!Print_Area</vt:lpstr>
      <vt:lpstr>'様式9-8'!Print_Area</vt:lpstr>
      <vt:lpstr>'様式9-9'!Print_Area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2017-05-09T06:43:50Z</dcterms:created>
  <dcterms:modified xsi:type="dcterms:W3CDTF">2018-06-27T06:15:23Z</dcterms:modified>
</cp:coreProperties>
</file>